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KF0304_財政課\22照会回答\R6\02_市町村課\済20240913〆令和４年度財政状況資料集（２回目）の作成及び提出について（依頼）\03_回答\"/>
    </mc:Choice>
  </mc:AlternateContent>
  <xr:revisionPtr revIDLastSave="0" documentId="13_ncr:1_{06E5E839-A818-4BF5-8695-8A68891B080C}" xr6:coauthVersionLast="47" xr6:coauthVersionMax="47" xr10:uidLastSave="{00000000-0000-0000-0000-000000000000}"/>
  <bookViews>
    <workbookView xWindow="-120" yWindow="-120" windowWidth="20730" windowHeight="11040" tabRatio="856" xr2:uid="{00000000-000D-0000-FFFF-FFFF0000000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U38" i="10"/>
  <c r="C38" i="10"/>
  <c r="BE37" i="10"/>
  <c r="C37" i="10"/>
  <c r="BE36" i="10"/>
  <c r="C34" i="10"/>
  <c r="U34" i="10" l="1"/>
  <c r="U35" i="10" s="1"/>
  <c r="U36" i="10" s="1"/>
  <c r="U37"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AM38" i="10" s="1"/>
  <c r="BE34" i="10"/>
  <c r="BE35" i="10" s="1"/>
  <c r="BW34" i="10"/>
  <c r="BW35" i="10" s="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<sst xmlns="http://schemas.openxmlformats.org/spreadsheetml/2006/main" count="1178" uniqueCount="642">
  <si>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</si>
  <si>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</si>
  <si>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</si>
  <si>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</si>
  <si>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</si>
  <si>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</si>
  <si>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</si>
  <si>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</si>
  <si>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</si>
  <si>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</si>
  <si>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</si>
  <si>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</si>
  <si>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</si>
  <si>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</si>
  <si>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</si>
  <si>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</si>
  <si>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</si>
  <si>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</si>
  <si>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</si>
  <si>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</si>
  <si>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</si>
  <si>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</si>
  <si>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</si>
  <si>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</si>
  <si>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</si>
  <si>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</si>
  <si>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</si>
  <si>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</si>
  <si>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</si>
  <si>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</si>
  <si>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</si>
  <si>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</si>
  <si>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</si>
  <si>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</si>
  <si>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</si>
  <si>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</si>
  <si>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</si>
  <si>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</si>
  <si>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</si>
  <si>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</si>
  <si>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</si>
  <si>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</si>
  <si>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</si>
  <si>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</si>
  <si>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</si>
  <si>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</si>
  <si>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</si>
  <si>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</si>
  <si>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</si>
  <si>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</si>
  <si>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</si>
  <si>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</si>
  <si>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</si>
  <si>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</si>
  <si>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</si>
  <si>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</si>
  <si>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</si>
  <si>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</si>
  <si>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</si>
  <si>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</si>
  <si>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</si>
  <si>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</si>
  <si>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</si>
  <si>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</si>
  <si>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</si>
  <si>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</si>
  <si>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</si>
  <si>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</si>
  <si>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</si>
  <si>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</si>
  <si>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</si>
  <si>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</si>
  <si>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</si>
  <si>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</si>
  <si>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</si>
  <si>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</si>
  <si>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</si>
  <si>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</si>
  <si>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</si>
  <si>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</si>
  <si>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</si>
  <si>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</si>
  <si>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</si>
  <si>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</si>
  <si>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</si>
  <si>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</si>
  <si>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</si>
  <si>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中核市</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</si>
  <si>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</si>
  <si>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</si>
  <si>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</si>
  <si>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</si>
  <si>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</si>
  <si>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</si>
  <si>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</si>
  <si>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</si>
  <si>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</si>
  <si>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</si>
  <si>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</si>
  <si>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</si>
  <si>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</si>
  <si>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</si>
  <si>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</si>
  <si>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</si>
  <si>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</si>
  <si>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</si>
  <si>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</si>
  <si>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</si>
  <si>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</si>
  <si>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</si>
  <si>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</si>
  <si>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</si>
  <si>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</si>
  <si>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</si>
  <si>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</si>
  <si>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</si>
  <si>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</si>
  <si>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</si>
  <si>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</si>
  <si>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</si>
  <si>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</si>
  <si>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</si>
  <si>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</si>
  <si>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</si>
  <si>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</si>
  <si>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</si>
  <si>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</si>
  <si>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</si>
  <si>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</si>
  <si>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</si>
  <si>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</si>
  <si>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</si>
  <si>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</si>
  <si>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</si>
  <si>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</si>
  <si>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</si>
  <si>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</si>
  <si>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</si>
  <si>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</si>
  <si>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</si>
  <si>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</si>
  <si>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</si>
  <si>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</si>
  <si>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</si>
  <si>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</si>
  <si>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</si>
  <si>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</si>
  <si>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</si>
  <si>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</si>
  <si>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</si>
  <si>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</si>
  <si>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</si>
  <si>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</si>
  <si>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</si>
  <si>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</si>
  <si>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</si>
  <si>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</si>
  <si>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</si>
  <si>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</si>
  <si>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</si>
  <si>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</si>
  <si>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</si>
  <si>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</si>
  <si>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</si>
  <si>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</si>
  <si>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</si>
  <si>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</si>
  <si>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</si>
  <si>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</si>
  <si>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</si>
  <si>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</si>
  <si>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</si>
  <si>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</si>
  <si>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</si>
  <si>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</si>
  <si>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</si>
  <si>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</si>
  <si>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</si>
  <si>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</si>
  <si>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</si>
  <si>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</si>
  <si>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</si>
  <si>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</si>
  <si>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</si>
  <si>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</si>
  <si>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</si>
  <si>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</si>
  <si>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</si>
  <si>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</si>
  <si>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</si>
  <si>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</si>
  <si>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</si>
  <si>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</si>
  <si>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</si>
  <si>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</si>
  <si>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</si>
  <si>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</si>
  <si>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</si>
  <si>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</si>
  <si>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</si>
  <si>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</si>
  <si>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</si>
  <si>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</si>
  <si>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</si>
  <si>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</si>
  <si>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</si>
  <si>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</si>
  <si>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</si>
  <si>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</si>
  <si>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</si>
  <si>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</si>
  <si>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</si>
  <si>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</si>
  <si>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</si>
  <si>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</si>
  <si>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</si>
  <si>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</si>
  <si>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</si>
  <si>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</si>
  <si>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</si>
  <si>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</si>
  <si>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</si>
  <si>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山梨県甲府市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</si>
  <si>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</si>
  <si>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</si>
  <si>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</si>
  <si>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</si>
  <si>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</si>
  <si>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</si>
  <si>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</si>
  <si>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</si>
  <si>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</si>
  <si>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</si>
  <si>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</si>
  <si>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</si>
  <si>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</si>
  <si>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</si>
  <si>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</si>
  <si>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</si>
  <si>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</si>
  <si>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</si>
  <si>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</si>
  <si>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</si>
  <si>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</si>
  <si>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</si>
  <si>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</si>
  <si>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</si>
  <si>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</si>
  <si>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</si>
  <si>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</si>
  <si>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</si>
  <si>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</si>
  <si>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</si>
  <si>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</si>
  <si>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</si>
  <si>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</si>
  <si>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</si>
  <si>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</si>
  <si>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</si>
  <si>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</si>
  <si>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</si>
  <si>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</si>
  <si>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</si>
  <si>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</si>
  <si>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</si>
  <si>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</si>
  <si>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</si>
  <si>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</si>
  <si>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</si>
  <si>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</si>
  <si>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</si>
  <si>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</si>
  <si>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</si>
  <si>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</si>
  <si>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</si>
  <si>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</si>
  <si>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</si>
  <si>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</si>
  <si>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</si>
  <si>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</si>
  <si>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</si>
  <si>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</si>
  <si>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</si>
  <si>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</si>
  <si>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</si>
  <si>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</si>
  <si>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</si>
  <si>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</si>
  <si>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</si>
  <si>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</si>
  <si>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</si>
  <si>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</si>
  <si>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</si>
  <si>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</si>
  <si>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</si>
  <si>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</si>
  <si>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</si>
  <si>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</si>
  <si>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</si>
  <si>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</si>
  <si>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</si>
  <si>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</si>
  <si>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</si>
  <si>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</si>
  <si>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</si>
  <si>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</si>
  <si>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</si>
  <si>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</si>
  <si>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</si>
  <si>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</si>
  <si>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</si>
  <si>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</si>
  <si>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</si>
  <si>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</si>
  <si>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</si>
  <si>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</si>
  <si>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</si>
  <si>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</si>
  <si>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</si>
  <si>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</si>
  <si>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</si>
  <si>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</si>
  <si>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</si>
  <si>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</si>
  <si>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</si>
  <si>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</si>
  <si>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</si>
  <si>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</si>
  <si>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</si>
  <si>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</si>
  <si>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</si>
  <si>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</si>
  <si>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</si>
  <si>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</si>
  <si>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</si>
  <si>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</si>
  <si>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</si>
  <si>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</si>
  <si>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</si>
  <si>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</si>
  <si>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</si>
  <si>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</si>
  <si>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</si>
  <si>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</si>
  <si>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</si>
  <si>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</si>
  <si>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</si>
  <si>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</si>
  <si>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</si>
  <si>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</si>
  <si>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</si>
  <si>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</si>
  <si>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</si>
  <si>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</si>
  <si>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</si>
  <si>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</si>
  <si>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</si>
  <si>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</si>
  <si>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</si>
  <si>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</si>
  <si>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</si>
  <si>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</si>
  <si>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</si>
  <si>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</si>
  <si>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</si>
  <si>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</si>
  <si>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</si>
  <si>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</si>
  <si>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</si>
  <si>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</si>
  <si>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</si>
  <si>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</si>
  <si>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</si>
  <si>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</si>
  <si>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山梨県甲府市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</si>
  <si>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</si>
  <si>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</si>
  <si>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</si>
  <si>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</si>
  <si>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</si>
  <si>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</si>
  <si>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</si>
  <si>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</si>
  <si>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</si>
  <si>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</si>
  <si>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</si>
  <si>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</si>
  <si>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</si>
  <si>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</si>
  <si>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</si>
  <si>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</si>
  <si>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</si>
  <si>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</si>
  <si>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</si>
  <si>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</si>
  <si>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</si>
  <si>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</si>
  <si>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</si>
  <si>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</si>
  <si>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</si>
  <si>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</si>
  <si>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</si>
  <si>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</si>
  <si>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</si>
  <si>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</si>
  <si>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</si>
  <si>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</si>
  <si>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</si>
  <si>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</si>
  <si>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</si>
  <si>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</si>
  <si>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</si>
  <si>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</si>
  <si>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</si>
  <si>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</si>
  <si>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</si>
  <si>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t>
    <phoneticPr fontId="5"/>
  </si>
  <si>
    <t>水道事業会計</t>
    <phoneticPr fontId="5"/>
  </si>
  <si>
    <t>法適用企業</t>
    <phoneticPr fontId="5"/>
  </si>
  <si>
    <t>病院事業会計</t>
    <phoneticPr fontId="5"/>
  </si>
  <si>
    <t>地方卸売市場事業会計</t>
    <phoneticPr fontId="5"/>
  </si>
  <si>
    <t>下水道事業会計</t>
    <phoneticPr fontId="5"/>
  </si>
  <si>
    <t>簡易水道等事業会計</t>
    <phoneticPr fontId="5"/>
  </si>
  <si>
    <t>農業集落排水事業特別会計</t>
    <phoneticPr fontId="5"/>
  </si>
  <si>
    <t>法非適用企業</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</si>
  <si>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</si>
  <si>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</si>
  <si>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</si>
  <si>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</si>
  <si>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</si>
  <si>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</si>
  <si>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</si>
  <si>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</si>
  <si>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</si>
  <si>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</si>
  <si>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</si>
  <si>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</si>
  <si>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</si>
  <si>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</si>
  <si>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</si>
  <si>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</si>
  <si>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</si>
  <si>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</si>
  <si>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</si>
  <si>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</si>
  <si>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</si>
  <si>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</si>
  <si>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</si>
  <si>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</si>
  <si>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</si>
  <si>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</si>
  <si>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</si>
  <si>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</si>
  <si>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</si>
  <si>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</si>
  <si>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</si>
  <si>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</si>
  <si>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</si>
  <si>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</si>
  <si>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</si>
  <si>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</si>
  <si>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</si>
  <si>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</si>
  <si>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</si>
  <si>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</si>
  <si>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</si>
  <si>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</si>
  <si>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</si>
  <si>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</si>
  <si>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</si>
  <si>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</si>
  <si>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</si>
  <si>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</si>
  <si>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</si>
  <si>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</si>
  <si>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</si>
  <si>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</si>
  <si>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</si>
  <si>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</si>
  <si>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</si>
  <si>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</si>
  <si>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</si>
  <si>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</si>
  <si>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</si>
  <si>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</si>
  <si>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</si>
  <si>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</si>
  <si>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</si>
  <si>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</si>
  <si>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</si>
  <si>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</si>
  <si>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</si>
  <si>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</si>
  <si>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</si>
  <si>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地方卸売市場事業会計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</si>
  <si>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</si>
  <si>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</si>
  <si>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</si>
  <si>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</si>
  <si>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</si>
  <si>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</si>
  <si>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</si>
  <si>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</si>
  <si>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</si>
  <si>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</si>
  <si>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</si>
  <si>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</si>
  <si>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</si>
  <si>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</si>
  <si>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</si>
  <si>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</si>
  <si>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</si>
  <si>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</si>
  <si>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</si>
  <si>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</si>
  <si>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</si>
  <si>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</si>
  <si>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</si>
  <si>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</si>
  <si>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</si>
  <si>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</si>
  <si>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</si>
  <si>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</si>
  <si>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</si>
  <si>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</si>
  <si>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</si>
  <si>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</si>
  <si>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</si>
  <si>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</si>
  <si>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</si>
  <si>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</si>
  <si>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</si>
  <si>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</si>
  <si>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</si>
  <si>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</si>
  <si>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</si>
  <si>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</si>
  <si>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</si>
  <si>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</si>
  <si>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</si>
  <si>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</si>
  <si>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</si>
  <si>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</si>
  <si>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</si>
  <si>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</si>
  <si>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</si>
  <si>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</si>
  <si>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</si>
  <si>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</si>
  <si>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</si>
  <si>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</si>
  <si>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</si>
  <si>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</si>
  <si>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</si>
  <si>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</si>
  <si>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</si>
  <si>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</si>
  <si>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</si>
  <si>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</si>
  <si>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</si>
  <si>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</si>
  <si>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</si>
  <si>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</si>
  <si>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</si>
  <si>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</si>
  <si>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</si>
  <si>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</si>
  <si>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</si>
  <si>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</si>
  <si>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</si>
  <si>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</si>
  <si>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</si>
  <si>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</si>
  <si>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</si>
  <si>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</si>
  <si>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</si>
  <si>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</si>
  <si>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</si>
  <si>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</si>
  <si>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0.98</t>
  </si>
  <si>
    <t>▲ 4.17</t>
  </si>
  <si>
    <t>水道事業会計</t>
  </si>
  <si>
    <t>下水道事業会計</t>
  </si>
  <si>
    <t>一般会計</t>
  </si>
  <si>
    <t>介護保険事業特別会計</t>
  </si>
  <si>
    <t>病院事業会計</t>
  </si>
  <si>
    <t>▲ 3.14</t>
  </si>
  <si>
    <t>▲ 3.02</t>
  </si>
  <si>
    <t>▲ 1.32</t>
  </si>
  <si>
    <t>国民健康保険事業特別会計</t>
  </si>
  <si>
    <t>地方卸売市場事業会計</t>
  </si>
  <si>
    <t>母子父子寡婦福祉資金貸付事業特別会計</t>
  </si>
  <si>
    <t>その他会計（赤字）</t>
  </si>
  <si>
    <t>その他会計（黒字）</t>
  </si>
  <si>
    <t>（百万円）</t>
    <phoneticPr fontId="5"/>
  </si>
  <si>
    <t>H30</t>
    <phoneticPr fontId="5"/>
  </si>
  <si>
    <t>R01</t>
    <phoneticPr fontId="5"/>
  </si>
  <si>
    <t>R02</t>
    <phoneticPr fontId="5"/>
  </si>
  <si>
    <t>R03</t>
    <phoneticPr fontId="5"/>
  </si>
  <si>
    <t>R04</t>
    <phoneticPr fontId="5"/>
  </si>
  <si>
    <t>甲府市スポーツ協会</t>
    <rPh sb="0" eb="3">
      <t>コウフシ</t>
    </rPh>
    <rPh sb="7" eb="9">
      <t>キョウカイ</t>
    </rPh>
    <phoneticPr fontId="2"/>
  </si>
  <si>
    <t>甲府市勤労者福祉サービスセンター</t>
    <rPh sb="0" eb="3">
      <t>コウフシ</t>
    </rPh>
    <rPh sb="3" eb="6">
      <t>キンロウシャ</t>
    </rPh>
    <rPh sb="6" eb="8">
      <t>フクシ</t>
    </rPh>
    <phoneticPr fontId="2"/>
  </si>
  <si>
    <t>甲府市土地開発公社</t>
  </si>
  <si>
    <t>甲府地区広域行政事務組合
（一般会計）</t>
    <rPh sb="0" eb="2">
      <t>コウフ</t>
    </rPh>
    <rPh sb="2" eb="4">
      <t>チク</t>
    </rPh>
    <rPh sb="4" eb="6">
      <t>コウイキ</t>
    </rPh>
    <rPh sb="6" eb="8">
      <t>ギョウセイ</t>
    </rPh>
    <rPh sb="8" eb="10">
      <t>ジム</t>
    </rPh>
    <rPh sb="10" eb="12">
      <t>クミアイ</t>
    </rPh>
    <rPh sb="14" eb="16">
      <t>イッパン</t>
    </rPh>
    <rPh sb="16" eb="18">
      <t>カイケイ</t>
    </rPh>
    <phoneticPr fontId="5"/>
  </si>
  <si>
    <t>甲府地区広域行政事務組合
（ふるさと市町村圏事業特別会計）</t>
    <rPh sb="0" eb="2">
      <t>コウフ</t>
    </rPh>
    <rPh sb="2" eb="4">
      <t>チク</t>
    </rPh>
    <rPh sb="4" eb="6">
      <t>コウイキ</t>
    </rPh>
    <rPh sb="6" eb="8">
      <t>ギョウセイ</t>
    </rPh>
    <rPh sb="8" eb="10">
      <t>ジム</t>
    </rPh>
    <rPh sb="10" eb="12">
      <t>クミアイ</t>
    </rPh>
    <rPh sb="18" eb="21">
      <t>シチョウソン</t>
    </rPh>
    <rPh sb="21" eb="22">
      <t>ケン</t>
    </rPh>
    <rPh sb="22" eb="24">
      <t>ジギョウ</t>
    </rPh>
    <rPh sb="24" eb="26">
      <t>トクベツ</t>
    </rPh>
    <rPh sb="26" eb="27">
      <t>カイ</t>
    </rPh>
    <rPh sb="27" eb="28">
      <t>ケイ</t>
    </rPh>
    <phoneticPr fontId="5"/>
  </si>
  <si>
    <t>甲府地区広域行政事務組合
（消防事業特別会計）</t>
    <rPh sb="0" eb="2">
      <t>コウフ</t>
    </rPh>
    <rPh sb="2" eb="4">
      <t>チク</t>
    </rPh>
    <rPh sb="4" eb="6">
      <t>コウイキ</t>
    </rPh>
    <rPh sb="6" eb="8">
      <t>ギョウセイ</t>
    </rPh>
    <rPh sb="8" eb="10">
      <t>ジム</t>
    </rPh>
    <rPh sb="10" eb="12">
      <t>クミアイ</t>
    </rPh>
    <rPh sb="14" eb="16">
      <t>ショウボウ</t>
    </rPh>
    <rPh sb="16" eb="18">
      <t>ジギョウ</t>
    </rPh>
    <rPh sb="18" eb="20">
      <t>トクベツ</t>
    </rPh>
    <rPh sb="20" eb="21">
      <t>カイ</t>
    </rPh>
    <rPh sb="21" eb="22">
      <t>ケイ</t>
    </rPh>
    <phoneticPr fontId="5"/>
  </si>
  <si>
    <t>甲府地区広域行政事務組合
（視聴覚ライブラリー事業特別会計）</t>
    <rPh sb="0" eb="2">
      <t>コウフ</t>
    </rPh>
    <rPh sb="2" eb="4">
      <t>チク</t>
    </rPh>
    <rPh sb="4" eb="6">
      <t>コウイキ</t>
    </rPh>
    <rPh sb="6" eb="8">
      <t>ギョウセイ</t>
    </rPh>
    <rPh sb="8" eb="10">
      <t>ジム</t>
    </rPh>
    <rPh sb="10" eb="12">
      <t>クミアイ</t>
    </rPh>
    <rPh sb="14" eb="17">
      <t>シチョウカク</t>
    </rPh>
    <rPh sb="23" eb="25">
      <t>ジギョウ</t>
    </rPh>
    <rPh sb="25" eb="27">
      <t>トクベツ</t>
    </rPh>
    <rPh sb="27" eb="28">
      <t>カイ</t>
    </rPh>
    <rPh sb="28" eb="29">
      <t>ケイ</t>
    </rPh>
    <phoneticPr fontId="5"/>
  </si>
  <si>
    <t>甲府地区広域行政事務組合
（国母公園管理事業特別会計）</t>
    <rPh sb="0" eb="2">
      <t>コウフ</t>
    </rPh>
    <rPh sb="2" eb="4">
      <t>チク</t>
    </rPh>
    <rPh sb="4" eb="6">
      <t>コウイキ</t>
    </rPh>
    <rPh sb="6" eb="8">
      <t>ギョウセイ</t>
    </rPh>
    <rPh sb="8" eb="10">
      <t>ジム</t>
    </rPh>
    <rPh sb="10" eb="12">
      <t>クミアイ</t>
    </rPh>
    <rPh sb="14" eb="16">
      <t>コクボ</t>
    </rPh>
    <rPh sb="16" eb="18">
      <t>コウエン</t>
    </rPh>
    <rPh sb="18" eb="20">
      <t>カンリ</t>
    </rPh>
    <rPh sb="20" eb="22">
      <t>ジギョウ</t>
    </rPh>
    <rPh sb="22" eb="24">
      <t>トクベツ</t>
    </rPh>
    <rPh sb="24" eb="25">
      <t>カイ</t>
    </rPh>
    <rPh sb="25" eb="26">
      <t>ケイ</t>
    </rPh>
    <phoneticPr fontId="5"/>
  </si>
  <si>
    <t>中巨摩地区広域行政事務組合
（一般会計）</t>
    <rPh sb="0" eb="3">
      <t>ナカコマ</t>
    </rPh>
    <rPh sb="3" eb="5">
      <t>チク</t>
    </rPh>
    <rPh sb="5" eb="7">
      <t>コウイキ</t>
    </rPh>
    <rPh sb="7" eb="9">
      <t>ギョウセイ</t>
    </rPh>
    <rPh sb="9" eb="11">
      <t>ジム</t>
    </rPh>
    <rPh sb="11" eb="13">
      <t>クミアイ</t>
    </rPh>
    <rPh sb="15" eb="17">
      <t>イッパン</t>
    </rPh>
    <rPh sb="17" eb="19">
      <t>カイケイ</t>
    </rPh>
    <phoneticPr fontId="5"/>
  </si>
  <si>
    <t>中巨摩地区広域行政事務組合
（ごみ処理事業特別会計）</t>
    <rPh sb="0" eb="3">
      <t>ナカコマ</t>
    </rPh>
    <rPh sb="3" eb="5">
      <t>チク</t>
    </rPh>
    <rPh sb="5" eb="7">
      <t>コウイキ</t>
    </rPh>
    <rPh sb="7" eb="9">
      <t>ギョウセイ</t>
    </rPh>
    <rPh sb="9" eb="11">
      <t>ジム</t>
    </rPh>
    <rPh sb="11" eb="13">
      <t>クミアイ</t>
    </rPh>
    <rPh sb="17" eb="19">
      <t>ショリ</t>
    </rPh>
    <rPh sb="19" eb="21">
      <t>ジギョウ</t>
    </rPh>
    <rPh sb="21" eb="23">
      <t>トクベツ</t>
    </rPh>
    <rPh sb="23" eb="24">
      <t>カイ</t>
    </rPh>
    <rPh sb="24" eb="25">
      <t>ケイ</t>
    </rPh>
    <phoneticPr fontId="5"/>
  </si>
  <si>
    <t>中巨摩地区広域行政事務組合
（地区公園事業特別会計）</t>
    <rPh sb="0" eb="3">
      <t>ナカコマ</t>
    </rPh>
    <rPh sb="3" eb="5">
      <t>チク</t>
    </rPh>
    <rPh sb="5" eb="7">
      <t>コウイキ</t>
    </rPh>
    <rPh sb="7" eb="9">
      <t>ギョウセイ</t>
    </rPh>
    <rPh sb="9" eb="11">
      <t>ジム</t>
    </rPh>
    <rPh sb="11" eb="13">
      <t>クミアイ</t>
    </rPh>
    <rPh sb="15" eb="17">
      <t>チク</t>
    </rPh>
    <rPh sb="17" eb="19">
      <t>コウエン</t>
    </rPh>
    <rPh sb="19" eb="21">
      <t>ジギョウ</t>
    </rPh>
    <rPh sb="21" eb="23">
      <t>トクベツ</t>
    </rPh>
    <rPh sb="23" eb="24">
      <t>カイ</t>
    </rPh>
    <rPh sb="24" eb="25">
      <t>ケイ</t>
    </rPh>
    <phoneticPr fontId="5"/>
  </si>
  <si>
    <t>中巨摩地区広域行政事務組合
（老人福祉事業特別会計）</t>
    <rPh sb="0" eb="3">
      <t>ナカコマ</t>
    </rPh>
    <rPh sb="3" eb="5">
      <t>チク</t>
    </rPh>
    <rPh sb="5" eb="7">
      <t>コウイキ</t>
    </rPh>
    <rPh sb="7" eb="9">
      <t>ギョウセイ</t>
    </rPh>
    <rPh sb="9" eb="11">
      <t>ジム</t>
    </rPh>
    <rPh sb="11" eb="13">
      <t>クミアイ</t>
    </rPh>
    <rPh sb="15" eb="17">
      <t>ロウジン</t>
    </rPh>
    <rPh sb="17" eb="19">
      <t>フクシ</t>
    </rPh>
    <rPh sb="19" eb="21">
      <t>ジギョウ</t>
    </rPh>
    <rPh sb="21" eb="23">
      <t>トクベツ</t>
    </rPh>
    <rPh sb="23" eb="24">
      <t>カイ</t>
    </rPh>
    <rPh sb="24" eb="25">
      <t>ケイ</t>
    </rPh>
    <phoneticPr fontId="5"/>
  </si>
  <si>
    <t>中巨摩地区広域行政事務組合
（勤労青年センター事業特別会計）</t>
    <rPh sb="0" eb="3">
      <t>ナカコマ</t>
    </rPh>
    <rPh sb="3" eb="5">
      <t>チク</t>
    </rPh>
    <rPh sb="5" eb="7">
      <t>コウイキ</t>
    </rPh>
    <rPh sb="7" eb="9">
      <t>ギョウセイ</t>
    </rPh>
    <rPh sb="9" eb="11">
      <t>ジム</t>
    </rPh>
    <rPh sb="11" eb="13">
      <t>クミアイ</t>
    </rPh>
    <rPh sb="15" eb="17">
      <t>キンロウ</t>
    </rPh>
    <rPh sb="17" eb="19">
      <t>セイネン</t>
    </rPh>
    <rPh sb="23" eb="25">
      <t>ジギョウ</t>
    </rPh>
    <rPh sb="25" eb="27">
      <t>トクベツ</t>
    </rPh>
    <rPh sb="27" eb="28">
      <t>カイ</t>
    </rPh>
    <rPh sb="28" eb="29">
      <t>ケイ</t>
    </rPh>
    <phoneticPr fontId="5"/>
  </si>
  <si>
    <t>中巨摩地区広域行政事務組合
（し尿処理事業特別会計）</t>
    <rPh sb="0" eb="3">
      <t>ナカコマ</t>
    </rPh>
    <rPh sb="3" eb="5">
      <t>チク</t>
    </rPh>
    <rPh sb="5" eb="7">
      <t>コウイキ</t>
    </rPh>
    <rPh sb="7" eb="9">
      <t>ギョウセイ</t>
    </rPh>
    <rPh sb="9" eb="11">
      <t>ジム</t>
    </rPh>
    <rPh sb="11" eb="13">
      <t>クミアイ</t>
    </rPh>
    <rPh sb="16" eb="17">
      <t>ニョウ</t>
    </rPh>
    <rPh sb="17" eb="19">
      <t>ショリ</t>
    </rPh>
    <rPh sb="19" eb="21">
      <t>ジギョウ</t>
    </rPh>
    <rPh sb="21" eb="23">
      <t>トクベツ</t>
    </rPh>
    <rPh sb="23" eb="24">
      <t>カイ</t>
    </rPh>
    <rPh sb="24" eb="25">
      <t>ケイ</t>
    </rPh>
    <phoneticPr fontId="5"/>
  </si>
  <si>
    <t>東八代地区広域行政事務組合
（一般会計）</t>
    <rPh sb="0" eb="3">
      <t>ヒガシヤツシロ</t>
    </rPh>
    <rPh sb="3" eb="5">
      <t>チク</t>
    </rPh>
    <rPh sb="5" eb="7">
      <t>コウイキ</t>
    </rPh>
    <rPh sb="7" eb="9">
      <t>ギョウセイ</t>
    </rPh>
    <rPh sb="9" eb="11">
      <t>ジム</t>
    </rPh>
    <rPh sb="11" eb="13">
      <t>クミアイ</t>
    </rPh>
    <rPh sb="15" eb="17">
      <t>イッパン</t>
    </rPh>
    <rPh sb="17" eb="19">
      <t>カイケイ</t>
    </rPh>
    <phoneticPr fontId="5"/>
  </si>
  <si>
    <t>山梨県後期高齢者医療広域連合
（一般会計）</t>
    <rPh sb="0" eb="3">
      <t>ヤマナシケン</t>
    </rPh>
    <rPh sb="3" eb="5">
      <t>コウキ</t>
    </rPh>
    <rPh sb="5" eb="8">
      <t>コウレイシャ</t>
    </rPh>
    <rPh sb="8" eb="10">
      <t>イリョウ</t>
    </rPh>
    <rPh sb="10" eb="12">
      <t>コウイキ</t>
    </rPh>
    <rPh sb="12" eb="14">
      <t>レンゴウ</t>
    </rPh>
    <rPh sb="16" eb="18">
      <t>イッパン</t>
    </rPh>
    <rPh sb="18" eb="20">
      <t>カイケイ</t>
    </rPh>
    <phoneticPr fontId="5"/>
  </si>
  <si>
    <t>山梨県後期高齢者医療広域連合
（後期高齢者医療特別会計）</t>
    <rPh sb="0" eb="3">
      <t>ヤマナシケン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6">
      <t>カイ</t>
    </rPh>
    <rPh sb="26" eb="27">
      <t>ケイ</t>
    </rPh>
    <phoneticPr fontId="5"/>
  </si>
  <si>
    <t>甲府・峡東地区ごみ処理施設事務組合
（一般会計）</t>
    <rPh sb="0" eb="2">
      <t>コウフ</t>
    </rPh>
    <rPh sb="3" eb="4">
      <t>キョウ</t>
    </rPh>
    <rPh sb="4" eb="5">
      <t>ヒガシ</t>
    </rPh>
    <rPh sb="5" eb="7">
      <t>チク</t>
    </rPh>
    <rPh sb="9" eb="11">
      <t>ショリ</t>
    </rPh>
    <rPh sb="11" eb="13">
      <t>シセツ</t>
    </rPh>
    <rPh sb="13" eb="15">
      <t>ジム</t>
    </rPh>
    <rPh sb="15" eb="17">
      <t>クミアイ</t>
    </rPh>
    <rPh sb="19" eb="21">
      <t>イッパン</t>
    </rPh>
    <rPh sb="21" eb="23">
      <t>カイケイ</t>
    </rPh>
    <phoneticPr fontId="5"/>
  </si>
  <si>
    <t>山梨県市町村総合事務組合
（一般会計）</t>
    <rPh sb="0" eb="3">
      <t>ヤマナシケン</t>
    </rPh>
    <rPh sb="3" eb="6">
      <t>シチョウソン</t>
    </rPh>
    <rPh sb="6" eb="8">
      <t>ソウゴウ</t>
    </rPh>
    <rPh sb="8" eb="10">
      <t>ジム</t>
    </rPh>
    <rPh sb="10" eb="12">
      <t>クミアイ</t>
    </rPh>
    <rPh sb="14" eb="16">
      <t>イッパン</t>
    </rPh>
    <rPh sb="16" eb="18">
      <t>カイケイ</t>
    </rPh>
    <phoneticPr fontId="5"/>
  </si>
  <si>
    <t>山梨県市町村総合事務組合
（電子化事業及び会館管理・研修事業特別会計）</t>
    <rPh sb="0" eb="3">
      <t>ヤマナシケン</t>
    </rPh>
    <rPh sb="3" eb="6">
      <t>シチョウソン</t>
    </rPh>
    <rPh sb="6" eb="8">
      <t>ソウゴウ</t>
    </rPh>
    <rPh sb="8" eb="10">
      <t>ジム</t>
    </rPh>
    <rPh sb="10" eb="12">
      <t>クミアイ</t>
    </rPh>
    <rPh sb="14" eb="17">
      <t>デンシカ</t>
    </rPh>
    <rPh sb="17" eb="19">
      <t>ジギョウ</t>
    </rPh>
    <rPh sb="19" eb="20">
      <t>オヨ</t>
    </rPh>
    <rPh sb="21" eb="23">
      <t>カイカン</t>
    </rPh>
    <rPh sb="23" eb="25">
      <t>カンリ</t>
    </rPh>
    <rPh sb="26" eb="28">
      <t>ケンシュウ</t>
    </rPh>
    <rPh sb="28" eb="30">
      <t>ジギョウ</t>
    </rPh>
    <rPh sb="30" eb="32">
      <t>トクベツ</t>
    </rPh>
    <rPh sb="32" eb="33">
      <t>カイ</t>
    </rPh>
    <rPh sb="33" eb="34">
      <t>ケイ</t>
    </rPh>
    <phoneticPr fontId="5"/>
  </si>
  <si>
    <t>山梨県市町村総合事務組合
（一般廃棄物最終処分場事業特別会計）</t>
    <rPh sb="0" eb="3">
      <t>ヤマナシケン</t>
    </rPh>
    <rPh sb="3" eb="6">
      <t>シチョウソン</t>
    </rPh>
    <rPh sb="6" eb="8">
      <t>ソウゴウ</t>
    </rPh>
    <rPh sb="8" eb="10">
      <t>ジム</t>
    </rPh>
    <rPh sb="10" eb="12">
      <t>クミアイ</t>
    </rPh>
    <rPh sb="14" eb="16">
      <t>イッパン</t>
    </rPh>
    <rPh sb="16" eb="19">
      <t>ハイキブツ</t>
    </rPh>
    <rPh sb="19" eb="21">
      <t>サイシュウ</t>
    </rPh>
    <rPh sb="21" eb="24">
      <t>ショブンジョウ</t>
    </rPh>
    <rPh sb="24" eb="26">
      <t>ジギョウ</t>
    </rPh>
    <rPh sb="26" eb="28">
      <t>トクベツ</t>
    </rPh>
    <rPh sb="28" eb="29">
      <t>カイ</t>
    </rPh>
    <rPh sb="29" eb="30">
      <t>ケイ</t>
    </rPh>
    <phoneticPr fontId="5"/>
  </si>
  <si>
    <t>山梨県市町村総合事務組合
（入札参加資格審査事業費特別会計）</t>
    <rPh sb="0" eb="3">
      <t>ヤマナシケン</t>
    </rPh>
    <rPh sb="3" eb="6">
      <t>シチョウソン</t>
    </rPh>
    <rPh sb="6" eb="8">
      <t>ソウゴウ</t>
    </rPh>
    <rPh sb="8" eb="10">
      <t>ジム</t>
    </rPh>
    <rPh sb="10" eb="12">
      <t>クミアイ</t>
    </rPh>
    <rPh sb="14" eb="16">
      <t>ニュウサツ</t>
    </rPh>
    <rPh sb="16" eb="18">
      <t>サンカ</t>
    </rPh>
    <rPh sb="18" eb="20">
      <t>シカク</t>
    </rPh>
    <rPh sb="20" eb="22">
      <t>シンサ</t>
    </rPh>
    <rPh sb="22" eb="24">
      <t>ジギョウ</t>
    </rPh>
    <rPh sb="24" eb="25">
      <t>ヒ</t>
    </rPh>
    <rPh sb="25" eb="27">
      <t>トクベツ</t>
    </rPh>
    <rPh sb="27" eb="29">
      <t>カイケイ</t>
    </rPh>
    <phoneticPr fontId="5"/>
  </si>
  <si>
    <t>山梨県市町村総合事務組合
（交通災害共済事業特別会計）</t>
    <rPh sb="0" eb="3">
      <t>ヤマナシケン</t>
    </rPh>
    <rPh sb="3" eb="6">
      <t>シチョウソン</t>
    </rPh>
    <rPh sb="6" eb="8">
      <t>ソウゴウ</t>
    </rPh>
    <rPh sb="8" eb="10">
      <t>ジム</t>
    </rPh>
    <rPh sb="10" eb="12">
      <t>クミアイ</t>
    </rPh>
    <rPh sb="14" eb="16">
      <t>コウツウ</t>
    </rPh>
    <rPh sb="16" eb="18">
      <t>サイガイ</t>
    </rPh>
    <rPh sb="18" eb="20">
      <t>キョウサイ</t>
    </rPh>
    <rPh sb="20" eb="22">
      <t>ジギョウ</t>
    </rPh>
    <rPh sb="22" eb="24">
      <t>トクベツ</t>
    </rPh>
    <rPh sb="24" eb="26">
      <t>カイケイ</t>
    </rPh>
    <phoneticPr fontId="5"/>
  </si>
  <si>
    <t>-</t>
    <phoneticPr fontId="2"/>
  </si>
  <si>
    <t>-</t>
    <phoneticPr fontId="2"/>
  </si>
  <si>
    <t>〇</t>
    <phoneticPr fontId="2"/>
  </si>
  <si>
    <t>地域振興基金</t>
    <rPh sb="0" eb="2">
      <t>チイキ</t>
    </rPh>
    <rPh sb="2" eb="4">
      <t>シンコウ</t>
    </rPh>
    <rPh sb="4" eb="6">
      <t>キキン</t>
    </rPh>
    <phoneticPr fontId="5"/>
  </si>
  <si>
    <t>社会福祉事業基金</t>
    <rPh sb="0" eb="2">
      <t>シャカイ</t>
    </rPh>
    <rPh sb="2" eb="4">
      <t>フクシ</t>
    </rPh>
    <rPh sb="4" eb="6">
      <t>ジギョウ</t>
    </rPh>
    <rPh sb="6" eb="8">
      <t>キキン</t>
    </rPh>
    <phoneticPr fontId="5"/>
  </si>
  <si>
    <t>公共施設整備事業等基金</t>
    <rPh sb="0" eb="2">
      <t>コウキョウ</t>
    </rPh>
    <rPh sb="2" eb="4">
      <t>シセツ</t>
    </rPh>
    <rPh sb="4" eb="6">
      <t>セイビ</t>
    </rPh>
    <rPh sb="6" eb="8">
      <t>ジギョウ</t>
    </rPh>
    <rPh sb="8" eb="9">
      <t>トウ</t>
    </rPh>
    <rPh sb="9" eb="11">
      <t>キキン</t>
    </rPh>
    <phoneticPr fontId="5"/>
  </si>
  <si>
    <t>庁舎整備基金</t>
    <rPh sb="0" eb="2">
      <t>チョウシャ</t>
    </rPh>
    <rPh sb="2" eb="4">
      <t>セイビ</t>
    </rPh>
    <rPh sb="4" eb="6">
      <t>キキン</t>
    </rPh>
    <phoneticPr fontId="5"/>
  </si>
  <si>
    <t>新しい時代を担う人づくり基金</t>
    <rPh sb="0" eb="1">
      <t>アタラ</t>
    </rPh>
    <rPh sb="3" eb="5">
      <t>ジダイ</t>
    </rPh>
    <rPh sb="6" eb="7">
      <t>ニナ</t>
    </rPh>
    <rPh sb="8" eb="9">
      <t>ヒト</t>
    </rPh>
    <rPh sb="12" eb="14">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</si>
  <si>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</si>
  <si>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</si>
  <si>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</si>
  <si>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</si>
  <si>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</si>
  <si>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</si>
  <si>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</si>
  <si>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</si>
  <si>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</si>
  <si>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将来負担比率については、地方債現在高の減や、下水道事業債現在高の減に伴い公営企業債等繰入見込額が減少したことから全体として比率が減少し、対前年比で17.4ポイント低下した。
　有形固定資産減価償却率については、類似団体と同水準であるが、今後においては、公共施設等総合管理計画に基づき策定する個別施設計画で各施設等の分析を進め、老朽化状況の把握に努めていく中で、計画的な整備や修繕、更新等を行っていく。</t>
    <rPh sb="82" eb="84">
      <t>テイカ</t>
    </rPh>
    <phoneticPr fontId="5"/>
  </si>
  <si>
    <t>　将来負担比率については、地方債現在高の減や、下水道事業債現在高の減に伴い公営企業債等繰入見込額が減少したことから全体として比率が減少し、対前年比で17.4ポイント低下した。
　実質公債費比率については、令和元年度に借入れた環境センター附属焼却施設除却事業などの大型事業の元金償還開始等により、対前年比で0.4ポイント上昇した。
　今後においては、令和元年度までに借り入れた大型事業に係る地方債の元金償還開始が落ち着くことによる元利償還額の減少等に伴い、実質公債費比率は低下するものの、公共施設等の長寿命化等にかかる地方債の借入が開始されることなどにより、緩やかな下降となる見込みである。将来負担比率については、地方債残高は減少傾向となるものの、充当可能財源等も減少することなどから、横ばいで推移する見込みである。</t>
    <rPh sb="82" eb="84">
      <t>テイカ</t>
    </rPh>
    <rPh sb="159" eb="161">
      <t>ジョウショウ</t>
    </rPh>
    <rPh sb="194" eb="196">
      <t>チホウ</t>
    </rPh>
    <rPh sb="253" eb="254">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</si>
</sst>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45022</c:v>
                </c:pt>
                <c:pt idx="1">
                  <c:v>51849</c:v>
                </c:pt>
                <c:pt idx="2">
                  <c:v>52191</c:v>
                </c:pt>
                <c:pt idx="3">
                  <c:v>48105</c:v>
                </c:pt>
                <c:pt idx="4">
                  <c:v>47446</c:v>
                </c:pt>
              </c:numCache>
            </c:numRef>
          </c:val>
          <c:smooth val="0"/>
          <c:extLst>
            <c:ext xmlns:c16="http://schemas.microsoft.com/office/drawing/2014/chart" uri="{C3380CC4-5D6E-409C-BE32-E72D297353CC}">
              <c16:uniqueId val="{00000000-6240-4A46-A07F-CF7BEC93B9D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48377</c:v>
                </c:pt>
                <c:pt idx="1">
                  <c:v>47710</c:v>
                </c:pt>
                <c:pt idx="2">
                  <c:v>41428</c:v>
                </c:pt>
                <c:pt idx="3">
                  <c:v>23358</c:v>
                </c:pt>
                <c:pt idx="4">
                  <c:v>30509</c:v>
                </c:pt>
              </c:numCache>
            </c:numRef>
          </c:val>
          <c:smooth val="0"/>
          <c:extLst>
            <c:ext xmlns:c16="http://schemas.microsoft.com/office/drawing/2014/chart" uri="{C3380CC4-5D6E-409C-BE32-E72D297353CC}">
              <c16:uniqueId val="{00000001-6240-4A46-A07F-CF7BEC93B9D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1.64</c:v>
                </c:pt>
                <c:pt idx="1">
                  <c:v>1.33</c:v>
                </c:pt>
                <c:pt idx="2">
                  <c:v>3.39</c:v>
                </c:pt>
                <c:pt idx="3">
                  <c:v>7.97</c:v>
                </c:pt>
                <c:pt idx="4">
                  <c:v>3.98</c:v>
                </c:pt>
              </c:numCache>
            </c:numRef>
          </c:val>
          <c:extLst>
            <c:ext xmlns:c16="http://schemas.microsoft.com/office/drawing/2014/chart" uri="{C3380CC4-5D6E-409C-BE32-E72D297353CC}">
              <c16:uniqueId val="{00000000-C2A5-47F6-977F-9F3BA597C56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5.84</c:v>
                </c:pt>
                <c:pt idx="1">
                  <c:v>5.83</c:v>
                </c:pt>
                <c:pt idx="2">
                  <c:v>6.37</c:v>
                </c:pt>
                <c:pt idx="3">
                  <c:v>7.75</c:v>
                </c:pt>
                <c:pt idx="4">
                  <c:v>11.98</c:v>
                </c:pt>
              </c:numCache>
            </c:numRef>
          </c:val>
          <c:extLst>
            <c:ext xmlns:c16="http://schemas.microsoft.com/office/drawing/2014/chart" uri="{C3380CC4-5D6E-409C-BE32-E72D297353CC}">
              <c16:uniqueId val="{00000001-C2A5-47F6-977F-9F3BA597C56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0.4</c:v>
                </c:pt>
                <c:pt idx="1">
                  <c:v>-0.98</c:v>
                </c:pt>
                <c:pt idx="2">
                  <c:v>2.15</c:v>
                </c:pt>
                <c:pt idx="3">
                  <c:v>4.71</c:v>
                </c:pt>
                <c:pt idx="4">
                  <c:v>-4.17</c:v>
                </c:pt>
              </c:numCache>
            </c:numRef>
          </c:val>
          <c:smooth val="0"/>
          <c:extLst>
            <c:ext xmlns:c16="http://schemas.microsoft.com/office/drawing/2014/chart" uri="{C3380CC4-5D6E-409C-BE32-E72D297353CC}">
              <c16:uniqueId val="{00000002-C2A5-47F6-977F-9F3BA597C56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0.01</c:v>
                </c:pt>
                <c:pt idx="2">
                  <c:v>#N/A</c:v>
                </c:pt>
                <c:pt idx="3">
                  <c:v>0</c:v>
                </c:pt>
                <c:pt idx="4">
                  <c:v>#N/A</c:v>
                </c:pt>
                <c:pt idx="5">
                  <c:v>0.02</c:v>
                </c:pt>
                <c:pt idx="6">
                  <c:v>#N/A</c:v>
                </c:pt>
                <c:pt idx="7">
                  <c:v>0.05</c:v>
                </c:pt>
                <c:pt idx="8">
                  <c:v>#N/A</c:v>
                </c:pt>
                <c:pt idx="9">
                  <c:v>0.09</c:v>
                </c:pt>
              </c:numCache>
            </c:numRef>
          </c:val>
          <c:extLst>
            <c:ext xmlns:c16="http://schemas.microsoft.com/office/drawing/2014/chart" uri="{C3380CC4-5D6E-409C-BE32-E72D297353CC}">
              <c16:uniqueId val="{00000000-77C0-40D7-B9C5-E3C1499D12A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7C0-40D7-B9C5-E3C1499D12AB}"/>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#N/A</c:v>
                </c:pt>
                <c:pt idx="3">
                  <c:v>0.02</c:v>
                </c:pt>
                <c:pt idx="4">
                  <c:v>#N/A</c:v>
                </c:pt>
                <c:pt idx="5">
                  <c:v>0.04</c:v>
                </c:pt>
                <c:pt idx="6">
                  <c:v>#N/A</c:v>
                </c:pt>
                <c:pt idx="7">
                  <c:v>0.06</c:v>
                </c:pt>
                <c:pt idx="8">
                  <c:v>#N/A</c:v>
                </c:pt>
                <c:pt idx="9">
                  <c:v>7.0000000000000007E-2</c:v>
                </c:pt>
              </c:numCache>
            </c:numRef>
          </c:val>
          <c:extLst>
            <c:ext xmlns:c16="http://schemas.microsoft.com/office/drawing/2014/chart" uri="{C3380CC4-5D6E-409C-BE32-E72D297353CC}">
              <c16:uniqueId val="{00000002-77C0-40D7-B9C5-E3C1499D12AB}"/>
            </c:ext>
          </c:extLst>
        </c:ser>
        <c:ser>
          <c:idx val="3"/>
          <c:order val="3"/>
          <c:tx>
            <c:strRef>
              <c:f>データシート!$A$30</c:f>
              <c:strCache>
                <c:ptCount val="1"/>
                <c:pt idx="0">
                  <c:v>地方卸売市場事業会計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1.22</c:v>
                </c:pt>
                <c:pt idx="2">
                  <c:v>#N/A</c:v>
                </c:pt>
                <c:pt idx="3">
                  <c:v>1.21</c:v>
                </c:pt>
                <c:pt idx="4">
                  <c:v>#N/A</c:v>
                </c:pt>
                <c:pt idx="5">
                  <c:v>1.19</c:v>
                </c:pt>
                <c:pt idx="6">
                  <c:v>#N/A</c:v>
                </c:pt>
                <c:pt idx="7">
                  <c:v>0.52</c:v>
                </c:pt>
                <c:pt idx="8">
                  <c:v>#N/A</c:v>
                </c:pt>
                <c:pt idx="9">
                  <c:v>0.47</c:v>
                </c:pt>
              </c:numCache>
            </c:numRef>
          </c:val>
          <c:extLst>
            <c:ext xmlns:c16="http://schemas.microsoft.com/office/drawing/2014/chart" uri="{C3380CC4-5D6E-409C-BE32-E72D297353CC}">
              <c16:uniqueId val="{00000003-77C0-40D7-B9C5-E3C1499D12AB}"/>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0.22</c:v>
                </c:pt>
                <c:pt idx="2">
                  <c:v>#N/A</c:v>
                </c:pt>
                <c:pt idx="3">
                  <c:v>0.89</c:v>
                </c:pt>
                <c:pt idx="4">
                  <c:v>#N/A</c:v>
                </c:pt>
                <c:pt idx="5">
                  <c:v>1.32</c:v>
                </c:pt>
                <c:pt idx="6">
                  <c:v>#N/A</c:v>
                </c:pt>
                <c:pt idx="7">
                  <c:v>1.72</c:v>
                </c:pt>
                <c:pt idx="8">
                  <c:v>#N/A</c:v>
                </c:pt>
                <c:pt idx="9">
                  <c:v>1.53</c:v>
                </c:pt>
              </c:numCache>
            </c:numRef>
          </c:val>
          <c:extLst>
            <c:ext xmlns:c16="http://schemas.microsoft.com/office/drawing/2014/chart" uri="{C3380CC4-5D6E-409C-BE32-E72D297353CC}">
              <c16:uniqueId val="{00000004-77C0-40D7-B9C5-E3C1499D12AB}"/>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3.14</c:v>
                </c:pt>
                <c:pt idx="1">
                  <c:v>#N/A</c:v>
                </c:pt>
                <c:pt idx="2">
                  <c:v>3.02</c:v>
                </c:pt>
                <c:pt idx="3">
                  <c:v>#N/A</c:v>
                </c:pt>
                <c:pt idx="4">
                  <c:v>1.32</c:v>
                </c:pt>
                <c:pt idx="5">
                  <c:v>#N/A</c:v>
                </c:pt>
                <c:pt idx="6">
                  <c:v>#N/A</c:v>
                </c:pt>
                <c:pt idx="7">
                  <c:v>0</c:v>
                </c:pt>
                <c:pt idx="8">
                  <c:v>#N/A</c:v>
                </c:pt>
                <c:pt idx="9">
                  <c:v>1.99</c:v>
                </c:pt>
              </c:numCache>
            </c:numRef>
          </c:val>
          <c:extLst>
            <c:ext xmlns:c16="http://schemas.microsoft.com/office/drawing/2014/chart" uri="{C3380CC4-5D6E-409C-BE32-E72D297353CC}">
              <c16:uniqueId val="{00000005-77C0-40D7-B9C5-E3C1499D12AB}"/>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1.27</c:v>
                </c:pt>
                <c:pt idx="2">
                  <c:v>#N/A</c:v>
                </c:pt>
                <c:pt idx="3">
                  <c:v>0.68</c:v>
                </c:pt>
                <c:pt idx="4">
                  <c:v>#N/A</c:v>
                </c:pt>
                <c:pt idx="5">
                  <c:v>1.07</c:v>
                </c:pt>
                <c:pt idx="6">
                  <c:v>#N/A</c:v>
                </c:pt>
                <c:pt idx="7">
                  <c:v>1.26</c:v>
                </c:pt>
                <c:pt idx="8">
                  <c:v>#N/A</c:v>
                </c:pt>
                <c:pt idx="9">
                  <c:v>2.09</c:v>
                </c:pt>
              </c:numCache>
            </c:numRef>
          </c:val>
          <c:extLst>
            <c:ext xmlns:c16="http://schemas.microsoft.com/office/drawing/2014/chart" uri="{C3380CC4-5D6E-409C-BE32-E72D297353CC}">
              <c16:uniqueId val="{00000006-77C0-40D7-B9C5-E3C1499D12A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1.64</c:v>
                </c:pt>
                <c:pt idx="2">
                  <c:v>#N/A</c:v>
                </c:pt>
                <c:pt idx="3">
                  <c:v>1.3</c:v>
                </c:pt>
                <c:pt idx="4">
                  <c:v>#N/A</c:v>
                </c:pt>
                <c:pt idx="5">
                  <c:v>3.34</c:v>
                </c:pt>
                <c:pt idx="6">
                  <c:v>#N/A</c:v>
                </c:pt>
                <c:pt idx="7">
                  <c:v>7.9</c:v>
                </c:pt>
                <c:pt idx="8">
                  <c:v>#N/A</c:v>
                </c:pt>
                <c:pt idx="9">
                  <c:v>3.89</c:v>
                </c:pt>
              </c:numCache>
            </c:numRef>
          </c:val>
          <c:extLst>
            <c:ext xmlns:c16="http://schemas.microsoft.com/office/drawing/2014/chart" uri="{C3380CC4-5D6E-409C-BE32-E72D297353CC}">
              <c16:uniqueId val="{00000007-77C0-40D7-B9C5-E3C1499D12A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4.1100000000000003</c:v>
                </c:pt>
                <c:pt idx="2">
                  <c:v>#N/A</c:v>
                </c:pt>
                <c:pt idx="3">
                  <c:v>4.88</c:v>
                </c:pt>
                <c:pt idx="4">
                  <c:v>#N/A</c:v>
                </c:pt>
                <c:pt idx="5">
                  <c:v>4.97</c:v>
                </c:pt>
                <c:pt idx="6">
                  <c:v>#N/A</c:v>
                </c:pt>
                <c:pt idx="7">
                  <c:v>5.19</c:v>
                </c:pt>
                <c:pt idx="8">
                  <c:v>#N/A</c:v>
                </c:pt>
                <c:pt idx="9">
                  <c:v>6.05</c:v>
                </c:pt>
              </c:numCache>
            </c:numRef>
          </c:val>
          <c:extLst>
            <c:ext xmlns:c16="http://schemas.microsoft.com/office/drawing/2014/chart" uri="{C3380CC4-5D6E-409C-BE32-E72D297353CC}">
              <c16:uniqueId val="{00000008-77C0-40D7-B9C5-E3C1499D12A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14.16</c:v>
                </c:pt>
                <c:pt idx="2">
                  <c:v>#N/A</c:v>
                </c:pt>
                <c:pt idx="3">
                  <c:v>10.67</c:v>
                </c:pt>
                <c:pt idx="4">
                  <c:v>#N/A</c:v>
                </c:pt>
                <c:pt idx="5">
                  <c:v>9.66</c:v>
                </c:pt>
                <c:pt idx="6">
                  <c:v>#N/A</c:v>
                </c:pt>
                <c:pt idx="7">
                  <c:v>9.66</c:v>
                </c:pt>
                <c:pt idx="8">
                  <c:v>#N/A</c:v>
                </c:pt>
                <c:pt idx="9">
                  <c:v>11.45</c:v>
                </c:pt>
              </c:numCache>
            </c:numRef>
          </c:val>
          <c:extLst>
            <c:ext xmlns:c16="http://schemas.microsoft.com/office/drawing/2014/chart" uri="{C3380CC4-5D6E-409C-BE32-E72D297353CC}">
              <c16:uniqueId val="{00000009-77C0-40D7-B9C5-E3C1499D12A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8816</c:v>
                </c:pt>
                <c:pt idx="5">
                  <c:v>8811</c:v>
                </c:pt>
                <c:pt idx="8">
                  <c:v>9233</c:v>
                </c:pt>
                <c:pt idx="11">
                  <c:v>9229</c:v>
                </c:pt>
                <c:pt idx="14">
                  <c:v>9293</c:v>
                </c:pt>
              </c:numCache>
            </c:numRef>
          </c:val>
          <c:extLst>
            <c:ext xmlns:c16="http://schemas.microsoft.com/office/drawing/2014/chart" uri="{C3380CC4-5D6E-409C-BE32-E72D297353CC}">
              <c16:uniqueId val="{00000000-71D4-4944-B2DD-EF5A42CEE1E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1D4-4944-B2DD-EF5A42CEE1E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1D4-4944-B2DD-EF5A42CEE1E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228</c:v>
                </c:pt>
                <c:pt idx="3">
                  <c:v>481</c:v>
                </c:pt>
                <c:pt idx="6">
                  <c:v>706</c:v>
                </c:pt>
                <c:pt idx="9">
                  <c:v>708</c:v>
                </c:pt>
                <c:pt idx="12">
                  <c:v>707</c:v>
                </c:pt>
              </c:numCache>
            </c:numRef>
          </c:val>
          <c:extLst>
            <c:ext xmlns:c16="http://schemas.microsoft.com/office/drawing/2014/chart" uri="{C3380CC4-5D6E-409C-BE32-E72D297353CC}">
              <c16:uniqueId val="{00000003-71D4-4944-B2DD-EF5A42CEE1E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3864</c:v>
                </c:pt>
                <c:pt idx="3">
                  <c:v>3889</c:v>
                </c:pt>
                <c:pt idx="6">
                  <c:v>3649</c:v>
                </c:pt>
                <c:pt idx="9">
                  <c:v>3617</c:v>
                </c:pt>
                <c:pt idx="12">
                  <c:v>3499</c:v>
                </c:pt>
              </c:numCache>
            </c:numRef>
          </c:val>
          <c:extLst>
            <c:ext xmlns:c16="http://schemas.microsoft.com/office/drawing/2014/chart" uri="{C3380CC4-5D6E-409C-BE32-E72D297353CC}">
              <c16:uniqueId val="{00000004-71D4-4944-B2DD-EF5A42CEE1E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D4-4944-B2DD-EF5A42CEE1E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D4-4944-B2DD-EF5A42CEE1E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6946</c:v>
                </c:pt>
                <c:pt idx="3">
                  <c:v>7166</c:v>
                </c:pt>
                <c:pt idx="6">
                  <c:v>7544</c:v>
                </c:pt>
                <c:pt idx="9">
                  <c:v>7989</c:v>
                </c:pt>
                <c:pt idx="12">
                  <c:v>8385</c:v>
                </c:pt>
              </c:numCache>
            </c:numRef>
          </c:val>
          <c:extLst>
            <c:ext xmlns:c16="http://schemas.microsoft.com/office/drawing/2014/chart" uri="{C3380CC4-5D6E-409C-BE32-E72D297353CC}">
              <c16:uniqueId val="{00000007-71D4-4944-B2DD-EF5A42CEE1E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2222</c:v>
                </c:pt>
                <c:pt idx="2">
                  <c:v>#N/A</c:v>
                </c:pt>
                <c:pt idx="3">
                  <c:v>#N/A</c:v>
                </c:pt>
                <c:pt idx="4">
                  <c:v>2725</c:v>
                </c:pt>
                <c:pt idx="5">
                  <c:v>#N/A</c:v>
                </c:pt>
                <c:pt idx="6">
                  <c:v>#N/A</c:v>
                </c:pt>
                <c:pt idx="7">
                  <c:v>2666</c:v>
                </c:pt>
                <c:pt idx="8">
                  <c:v>#N/A</c:v>
                </c:pt>
                <c:pt idx="9">
                  <c:v>#N/A</c:v>
                </c:pt>
                <c:pt idx="10">
                  <c:v>3085</c:v>
                </c:pt>
                <c:pt idx="11">
                  <c:v>#N/A</c:v>
                </c:pt>
                <c:pt idx="12">
                  <c:v>#N/A</c:v>
                </c:pt>
                <c:pt idx="13">
                  <c:v>3298</c:v>
                </c:pt>
                <c:pt idx="14">
                  <c:v>#N/A</c:v>
                </c:pt>
              </c:numCache>
            </c:numRef>
          </c:val>
          <c:smooth val="0"/>
          <c:extLst>
            <c:ext xmlns:c16="http://schemas.microsoft.com/office/drawing/2014/chart" uri="{C3380CC4-5D6E-409C-BE32-E72D297353CC}">
              <c16:uniqueId val="{00000008-71D4-4944-B2DD-EF5A42CEE1E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85019</c:v>
                </c:pt>
                <c:pt idx="5">
                  <c:v>83312</c:v>
                </c:pt>
                <c:pt idx="8">
                  <c:v>80689</c:v>
                </c:pt>
                <c:pt idx="11">
                  <c:v>77914</c:v>
                </c:pt>
                <c:pt idx="14">
                  <c:v>73832</c:v>
                </c:pt>
              </c:numCache>
            </c:numRef>
          </c:val>
          <c:extLst>
            <c:ext xmlns:c16="http://schemas.microsoft.com/office/drawing/2014/chart" uri="{C3380CC4-5D6E-409C-BE32-E72D297353CC}">
              <c16:uniqueId val="{00000000-FB06-43DC-96DD-97DB735A698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16333</c:v>
                </c:pt>
                <c:pt idx="5">
                  <c:v>16797</c:v>
                </c:pt>
                <c:pt idx="8">
                  <c:v>16539</c:v>
                </c:pt>
                <c:pt idx="11">
                  <c:v>15516</c:v>
                </c:pt>
                <c:pt idx="14">
                  <c:v>14537</c:v>
                </c:pt>
              </c:numCache>
            </c:numRef>
          </c:val>
          <c:extLst>
            <c:ext xmlns:c16="http://schemas.microsoft.com/office/drawing/2014/chart" uri="{C3380CC4-5D6E-409C-BE32-E72D297353CC}">
              <c16:uniqueId val="{00000001-FB06-43DC-96DD-97DB735A698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7522</c:v>
                </c:pt>
                <c:pt idx="5">
                  <c:v>9044</c:v>
                </c:pt>
                <c:pt idx="8">
                  <c:v>10522</c:v>
                </c:pt>
                <c:pt idx="11">
                  <c:v>14491</c:v>
                </c:pt>
                <c:pt idx="14">
                  <c:v>18941</c:v>
                </c:pt>
              </c:numCache>
            </c:numRef>
          </c:val>
          <c:extLst>
            <c:ext xmlns:c16="http://schemas.microsoft.com/office/drawing/2014/chart" uri="{C3380CC4-5D6E-409C-BE32-E72D297353CC}">
              <c16:uniqueId val="{00000002-FB06-43DC-96DD-97DB735A698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06-43DC-96DD-97DB735A698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06-43DC-96DD-97DB735A698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13</c:v>
                </c:pt>
                <c:pt idx="3">
                  <c:v>13</c:v>
                </c:pt>
                <c:pt idx="6">
                  <c:v>11</c:v>
                </c:pt>
                <c:pt idx="9">
                  <c:v>10</c:v>
                </c:pt>
                <c:pt idx="12">
                  <c:v>9</c:v>
                </c:pt>
              </c:numCache>
            </c:numRef>
          </c:val>
          <c:extLst>
            <c:ext xmlns:c16="http://schemas.microsoft.com/office/drawing/2014/chart" uri="{C3380CC4-5D6E-409C-BE32-E72D297353CC}">
              <c16:uniqueId val="{00000005-FB06-43DC-96DD-97DB735A698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11913</c:v>
                </c:pt>
                <c:pt idx="3">
                  <c:v>12000</c:v>
                </c:pt>
                <c:pt idx="6">
                  <c:v>11793</c:v>
                </c:pt>
                <c:pt idx="9">
                  <c:v>11620</c:v>
                </c:pt>
                <c:pt idx="12">
                  <c:v>11457</c:v>
                </c:pt>
              </c:numCache>
            </c:numRef>
          </c:val>
          <c:extLst>
            <c:ext xmlns:c16="http://schemas.microsoft.com/office/drawing/2014/chart" uri="{C3380CC4-5D6E-409C-BE32-E72D297353CC}">
              <c16:uniqueId val="{00000006-FB06-43DC-96DD-97DB735A698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8553</c:v>
                </c:pt>
                <c:pt idx="3">
                  <c:v>8129</c:v>
                </c:pt>
                <c:pt idx="6">
                  <c:v>7416</c:v>
                </c:pt>
                <c:pt idx="9">
                  <c:v>6299</c:v>
                </c:pt>
                <c:pt idx="12">
                  <c:v>5701</c:v>
                </c:pt>
              </c:numCache>
            </c:numRef>
          </c:val>
          <c:extLst>
            <c:ext xmlns:c16="http://schemas.microsoft.com/office/drawing/2014/chart" uri="{C3380CC4-5D6E-409C-BE32-E72D297353CC}">
              <c16:uniqueId val="{00000007-FB06-43DC-96DD-97DB735A698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37251</c:v>
                </c:pt>
                <c:pt idx="3">
                  <c:v>35618</c:v>
                </c:pt>
                <c:pt idx="6">
                  <c:v>31811</c:v>
                </c:pt>
                <c:pt idx="9">
                  <c:v>29405</c:v>
                </c:pt>
                <c:pt idx="12">
                  <c:v>26915</c:v>
                </c:pt>
              </c:numCache>
            </c:numRef>
          </c:val>
          <c:extLst>
            <c:ext xmlns:c16="http://schemas.microsoft.com/office/drawing/2014/chart" uri="{C3380CC4-5D6E-409C-BE32-E72D297353CC}">
              <c16:uniqueId val="{00000008-FB06-43DC-96DD-97DB735A698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B06-43DC-96DD-97DB735A698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79083</c:v>
                </c:pt>
                <c:pt idx="3">
                  <c:v>79313</c:v>
                </c:pt>
                <c:pt idx="6">
                  <c:v>78193</c:v>
                </c:pt>
                <c:pt idx="9">
                  <c:v>76641</c:v>
                </c:pt>
                <c:pt idx="12">
                  <c:v>72352</c:v>
                </c:pt>
              </c:numCache>
            </c:numRef>
          </c:val>
          <c:extLst>
            <c:ext xmlns:c16="http://schemas.microsoft.com/office/drawing/2014/chart" uri="{C3380CC4-5D6E-409C-BE32-E72D297353CC}">
              <c16:uniqueId val="{0000000A-FB06-43DC-96DD-97DB735A698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27940</c:v>
                </c:pt>
                <c:pt idx="2">
                  <c:v>#N/A</c:v>
                </c:pt>
                <c:pt idx="3">
                  <c:v>#N/A</c:v>
                </c:pt>
                <c:pt idx="4">
                  <c:v>25919</c:v>
                </c:pt>
                <c:pt idx="5">
                  <c:v>#N/A</c:v>
                </c:pt>
                <c:pt idx="6">
                  <c:v>#N/A</c:v>
                </c:pt>
                <c:pt idx="7">
                  <c:v>21475</c:v>
                </c:pt>
                <c:pt idx="8">
                  <c:v>#N/A</c:v>
                </c:pt>
                <c:pt idx="9">
                  <c:v>#N/A</c:v>
                </c:pt>
                <c:pt idx="10">
                  <c:v>16055</c:v>
                </c:pt>
                <c:pt idx="11">
                  <c:v>#N/A</c:v>
                </c:pt>
                <c:pt idx="12">
                  <c:v>#N/A</c:v>
                </c:pt>
                <c:pt idx="13">
                  <c:v>9124</c:v>
                </c:pt>
                <c:pt idx="14">
                  <c:v>#N/A</c:v>
                </c:pt>
              </c:numCache>
            </c:numRef>
          </c:val>
          <c:smooth val="0"/>
          <c:extLst>
            <c:ext xmlns:c16="http://schemas.microsoft.com/office/drawing/2014/chart" uri="{C3380CC4-5D6E-409C-BE32-E72D297353CC}">
              <c16:uniqueId val="{0000000B-FB06-43DC-96DD-97DB735A698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2816</c:v>
                </c:pt>
                <c:pt idx="1">
                  <c:v>3557</c:v>
                </c:pt>
                <c:pt idx="2">
                  <c:v>5373</c:v>
                </c:pt>
              </c:numCache>
            </c:numRef>
          </c:val>
          <c:extLst>
            <c:ext xmlns:c16="http://schemas.microsoft.com/office/drawing/2014/chart" uri="{C3380CC4-5D6E-409C-BE32-E72D297353CC}">
              <c16:uniqueId val="{00000000-8AD5-4F73-8958-81A3AFD0170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34</c:v>
                </c:pt>
                <c:pt idx="1">
                  <c:v>1223</c:v>
                </c:pt>
                <c:pt idx="2">
                  <c:v>1222</c:v>
                </c:pt>
              </c:numCache>
            </c:numRef>
          </c:val>
          <c:extLst>
            <c:ext xmlns:c16="http://schemas.microsoft.com/office/drawing/2014/chart" uri="{C3380CC4-5D6E-409C-BE32-E72D297353CC}">
              <c16:uniqueId val="{00000001-8AD5-4F73-8958-81A3AFD0170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5372</c:v>
                </c:pt>
                <c:pt idx="1">
                  <c:v>6515</c:v>
                </c:pt>
                <c:pt idx="2">
                  <c:v>8030</c:v>
                </c:pt>
              </c:numCache>
            </c:numRef>
          </c:val>
          <c:extLst>
            <c:ext xmlns:c16="http://schemas.microsoft.com/office/drawing/2014/chart" uri="{C3380CC4-5D6E-409C-BE32-E72D297353CC}">
              <c16:uniqueId val="{00000002-8AD5-4F73-8958-81A3AFD0170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{1ADD496E-3405-4FE9-B6C3-06CE6A5E986D}</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2311-4214-A12D-671A671A69E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{A46F4C3B-6401-469D-86C0-CCBB64F72D09}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11-4214-A12D-671A671A69E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{AC3E90C3-2EDF-4AB6-9C20-CE23D6E0F683}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11-4214-A12D-671A671A69E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{EFA186CB-CA3C-4A9C-A46C-4F8FB5FD01B0}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11-4214-A12D-671A671A69E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{B10997E2-7CF2-4092-A756-6246A707C780}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11-4214-A12D-671A671A69E5}"/>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{77BD6BE1-0D2B-4508-A4EA-F5DEE4190999}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2311-4214-A12D-671A671A69E5}"/>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{DBFA6602-7AC7-40B6-B303-119CD571811A}</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2311-4214-A12D-671A671A69E5}"/>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{0C6C1C6D-A1B8-4828-B409-9317F44CD4A0}</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2311-4214-A12D-671A671A69E5}"/>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{0385FAE0-9203-44AB-9516-8B758F7999D0}</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2311-4214-A12D-671A671A69E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61.7</c:v>
                </c:pt>
                <c:pt idx="16">
                  <c:v>62.8</c:v>
                </c:pt>
                <c:pt idx="24">
                  <c:v>64.5</c:v>
                </c:pt>
                <c:pt idx="32">
                  <c:v>66</c:v>
                </c:pt>
              </c:numCache>
            </c:numRef>
          </c:xVal>
          <c:yVal>
            <c:numRef>
              <c:f>公会計指標分析・財政指標組合せ分析表!$BP$51:$DC$51</c:f>
              <c:numCache>
                <c:formatCode>#,##0.0;"▲ "#,##0.0</c:formatCode>
                <c:ptCount val="40"/>
                <c:pt idx="0">
                  <c:v>80</c:v>
                </c:pt>
                <c:pt idx="8">
                  <c:v>72.400000000000006</c:v>
                </c:pt>
                <c:pt idx="16">
                  <c:v>58.2</c:v>
                </c:pt>
                <c:pt idx="24">
                  <c:v>41.6</c:v>
                </c:pt>
                <c:pt idx="32">
                  <c:v>24.2</c:v>
                </c:pt>
              </c:numCache>
            </c:numRef>
          </c:yVal>
          <c:smooth val="0"/>
          <c:extLst>
            <c:ext xmlns:c16="http://schemas.microsoft.com/office/drawing/2014/chart" uri="{C3380CC4-5D6E-409C-BE32-E72D297353CC}">
              <c16:uniqueId val="{00000009-2311-4214-A12D-671A671A69E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{0FF160DF-12AB-455F-AA88-82A99520D011}</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2311-4214-A12D-671A671A69E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{BB132595-B770-4FAD-BD25-BB378887333D}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11-4214-A12D-671A671A69E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{5A89F1C8-D1A7-41B7-9633-C6D9B50EA321}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11-4214-A12D-671A671A69E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{523C4178-A205-47EA-A24C-40F8CA0CD3B2}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11-4214-A12D-671A671A69E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{EC591B5E-9D3B-4374-81D6-068E81F2F656}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11-4214-A12D-671A671A69E5}"/>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{5A359101-D414-4B07-9A34-DC7B5AB995E8}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2311-4214-A12D-671A671A69E5}"/>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{8276E00C-C835-452E-94FD-2F255A6C6567}</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2311-4214-A12D-671A671A69E5}"/>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{8E535D7E-48F9-4E80-8A6A-7915557305C3}</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2311-4214-A12D-671A671A69E5}"/>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{B2A0B998-3212-4135-8B83-C6C159582F31}</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2311-4214-A12D-671A671A69E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60.4</c:v>
                </c:pt>
                <c:pt idx="8">
                  <c:v>61.9</c:v>
                </c:pt>
                <c:pt idx="16">
                  <c:v>62.7</c:v>
                </c:pt>
                <c:pt idx="24">
                  <c:v>63.9</c:v>
                </c:pt>
                <c:pt idx="32">
                  <c:v>64.8</c:v>
                </c:pt>
              </c:numCache>
            </c:numRef>
          </c:xVal>
          <c:yVal>
            <c:numRef>
              <c:f>公会計指標分析・財政指標組合せ分析表!$BP$55:$DC$55</c:f>
              <c:numCache>
                <c:formatCode>#,##0.0;"▲ "#,##0.0</c:formatCode>
                <c:ptCount val="40"/>
                <c:pt idx="0">
                  <c:v>23.1</c:v>
                </c:pt>
                <c:pt idx="8">
                  <c:v>33.9</c:v>
                </c:pt>
                <c:pt idx="16">
                  <c:v>31.5</c:v>
                </c:pt>
                <c:pt idx="24">
                  <c:v>23.4</c:v>
                </c:pt>
                <c:pt idx="32">
                  <c:v>18.2</c:v>
                </c:pt>
              </c:numCache>
            </c:numRef>
          </c:yVal>
          <c:smooth val="0"/>
          <c:extLst>
            <c:ext xmlns:c16="http://schemas.microsoft.com/office/drawing/2014/chart" uri="{C3380CC4-5D6E-409C-BE32-E72D297353CC}">
              <c16:uniqueId val="{00000013-2311-4214-A12D-671A671A69E5}"/>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{01A56EE7-84E0-48E6-93DC-12AFB273A7FE}</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48DB-46D5-BFF2-55B037AEA23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{C39D9F06-7DCF-4944-88BE-0E5AAB6C1C21}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DB-46D5-BFF2-55B037AEA23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{271B3C06-93D7-471B-A8C4-4189FC9B49EB}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DB-46D5-BFF2-55B037AEA23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{E6445A2B-BC6A-4F73-92C9-BBF6334BAEA4}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DB-46D5-BFF2-55B037AEA23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{418790DA-48E6-45EA-9931-D5E74C9B7C78}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DB-46D5-BFF2-55B037AEA233}"/>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{99F7B8FA-547A-47C2-A3C0-D1FBA48BF386}</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48DB-46D5-BFF2-55B037AEA233}"/>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{B4EB765B-5C48-417D-98A1-2E61CC03DCDF}</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48DB-46D5-BFF2-55B037AEA233}"/>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{0C79F3BC-7F63-4F2F-A04B-BF7C8108668F}</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48DB-46D5-BFF2-55B037AEA233}"/>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{9F2584E0-52DC-44F2-B2A3-C6649418270F}</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48DB-46D5-BFF2-55B037AEA23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6.8</c:v>
                </c:pt>
                <c:pt idx="16">
                  <c:v>7</c:v>
                </c:pt>
                <c:pt idx="24">
                  <c:v>7.6</c:v>
                </c:pt>
                <c:pt idx="32">
                  <c:v>8</c:v>
                </c:pt>
              </c:numCache>
            </c:numRef>
          </c:xVal>
          <c:yVal>
            <c:numRef>
              <c:f>公会計指標分析・財政指標組合せ分析表!$BP$73:$DC$73</c:f>
              <c:numCache>
                <c:formatCode>#,##0.0;"▲ "#,##0.0</c:formatCode>
                <c:ptCount val="40"/>
                <c:pt idx="0">
                  <c:v>80</c:v>
                </c:pt>
                <c:pt idx="8">
                  <c:v>72.400000000000006</c:v>
                </c:pt>
                <c:pt idx="16">
                  <c:v>58.2</c:v>
                </c:pt>
                <c:pt idx="24">
                  <c:v>41.6</c:v>
                </c:pt>
                <c:pt idx="32">
                  <c:v>24.2</c:v>
                </c:pt>
              </c:numCache>
            </c:numRef>
          </c:yVal>
          <c:smooth val="0"/>
          <c:extLst>
            <c:ext xmlns:c16="http://schemas.microsoft.com/office/drawing/2014/chart" uri="{C3380CC4-5D6E-409C-BE32-E72D297353CC}">
              <c16:uniqueId val="{00000009-48DB-46D5-BFF2-55B037AEA23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{07B6064B-B1B9-4DB9-89C6-B40219B1C8CB}</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48DB-46D5-BFF2-55B037AEA23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{A570CDF2-80EB-4E4D-B679-1BC0AF05DC3B}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DB-46D5-BFF2-55B037AEA23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{F19B66AC-2C20-43C3-AAA8-03EA8BB39895}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DB-46D5-BFF2-55B037AEA23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{7E3132AB-E7F8-4B30-8FEA-5AEED752C267}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DB-46D5-BFF2-55B037AEA23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{E31E06C8-0CC8-4763-A1A3-B85B21EC4FCF}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DB-46D5-BFF2-55B037AEA233}"/>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{9D180963-0E99-49B0-A53B-5913B895A59C}</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48DB-46D5-BFF2-55B037AEA233}"/>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{9C5962E5-8302-40D9-9E35-A4E4C375B13A}</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48DB-46D5-BFF2-55B037AEA233}"/>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{B678529F-4EEA-42F8-98BC-E987032B55CF}</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48DB-46D5-BFF2-55B037AEA233}"/>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{AD27B72B-FE4D-451F-AC8D-4E682F5B849E}</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48DB-46D5-BFF2-55B037AEA23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5.7</c:v>
                </c:pt>
                <c:pt idx="16">
                  <c:v>5.4</c:v>
                </c:pt>
                <c:pt idx="24">
                  <c:v>5.2</c:v>
                </c:pt>
                <c:pt idx="32">
                  <c:v>5.2</c:v>
                </c:pt>
              </c:numCache>
            </c:numRef>
          </c:xVal>
          <c:yVal>
            <c:numRef>
              <c:f>公会計指標分析・財政指標組合せ分析表!$BP$77:$DC$77</c:f>
              <c:numCache>
                <c:formatCode>#,##0.0;"▲ "#,##0.0</c:formatCode>
                <c:ptCount val="40"/>
                <c:pt idx="0">
                  <c:v>23.1</c:v>
                </c:pt>
                <c:pt idx="8">
                  <c:v>33.9</c:v>
                </c:pt>
                <c:pt idx="16">
                  <c:v>31.5</c:v>
                </c:pt>
                <c:pt idx="24">
                  <c:v>23.4</c:v>
                </c:pt>
                <c:pt idx="32">
                  <c:v>18.2</c:v>
                </c:pt>
              </c:numCache>
            </c:numRef>
          </c:yVal>
          <c:smooth val="0"/>
          <c:extLst>
            <c:ext xmlns:c16="http://schemas.microsoft.com/office/drawing/2014/chart" uri="{C3380CC4-5D6E-409C-BE32-E72D297353CC}">
              <c16:uniqueId val="{00000013-48DB-46D5-BFF2-55B037AEA233}"/>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186,393
179,711
212.47
87,314,176
85,316,489
1,783,726
44,849,728
72,350,945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社会経済情勢の正常化の進展による税収の増により基準財政収入額が増え、</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か年平均が</a:t>
          </a:r>
          <a:r>
            <a:rPr kumimoji="1" lang="en-US" altLang="ja-JP" sz="1300">
              <a:latin typeface="ＭＳ Ｐゴシック" panose="020B0600070205080204" pitchFamily="50" charset="-128"/>
              <a:ea typeface="ＭＳ Ｐゴシック" panose="020B0600070205080204" pitchFamily="50" charset="-128"/>
            </a:rPr>
            <a:t>0.72</a:t>
          </a:r>
          <a:r>
            <a:rPr kumimoji="1" lang="ja-JP" altLang="en-US" sz="1300">
              <a:latin typeface="ＭＳ Ｐゴシック" panose="020B0600070205080204" pitchFamily="50" charset="-128"/>
              <a:ea typeface="ＭＳ Ｐゴシック" panose="020B0600070205080204" pitchFamily="50" charset="-128"/>
            </a:rPr>
            <a:t>と前年度から</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今後、更なる市税収納率の向上、ふるさと納税の確保、広告収入などの歳入確保に努める。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78336"/>
          <a:ext cx="0" cy="14305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94343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128105</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86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263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111578</xdr:rowOff>
    </xdr:from>
    <xdr:to>
      <xdr:col>19</xdr:col>
      <xdr:colOff>184150</xdr:colOff>
      <xdr:row>42</xdr:row>
      <xdr:rowOff>41728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8165</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77107</xdr:rowOff>
    </xdr:from>
    <xdr:to>
      <xdr:col>15</xdr:col>
      <xdr:colOff>133350</xdr:colOff>
      <xdr:row>42</xdr:row>
      <xdr:rowOff>7257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8165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43543</xdr:rowOff>
    </xdr:from>
    <xdr:to>
      <xdr:col>23</xdr:col>
      <xdr:colOff>184150</xdr:colOff>
      <xdr:row>42</xdr:row>
      <xdr:rowOff>145143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15620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1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128815</xdr:rowOff>
    </xdr:from>
    <xdr:to>
      <xdr:col>11</xdr:col>
      <xdr:colOff>82550</xdr:colOff>
      <xdr:row>42</xdr:row>
      <xdr:rowOff>58965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歳出においては、公債費やエネルギー価格の高騰に伴い物件費が増加し、歳入においては、令和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年度限りの臨時財政対策債償還基金費の皆減や、臨時財政対策債発行可能額の大幅抑制により、実質交付税額が減少となったことで、経常収支比率は昨年度から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今後も経常経費の削減や市税収納率の向上等により、経常一般財源の安定的確保に努め、比率の低下を目指す。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8636</xdr:rowOff>
    </xdr:from>
    <xdr:to>
      <xdr:col>23</xdr:col>
      <xdr:colOff>133350</xdr:colOff>
      <xdr:row>66</xdr:row>
      <xdr:rowOff>159766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24186"/>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131843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7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159766</xdr:rowOff>
    </xdr:from>
    <xdr:to>
      <xdr:col>24</xdr:col>
      <xdr:colOff>12700</xdr:colOff>
      <xdr:row>66</xdr:row>
      <xdr:rowOff>159766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95013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8636</xdr:rowOff>
    </xdr:from>
    <xdr:to>
      <xdr:col>24</xdr:col>
      <xdr:colOff>12700</xdr:colOff>
      <xdr:row>59</xdr:row>
      <xdr:rowOff>8636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24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5588</xdr:rowOff>
    </xdr:from>
    <xdr:to>
      <xdr:col>23</xdr:col>
      <xdr:colOff>133350</xdr:colOff>
      <xdr:row>65</xdr:row>
      <xdr:rowOff>75438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78388"/>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125747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27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5588</xdr:rowOff>
    </xdr:from>
    <xdr:to>
      <xdr:col>19</xdr:col>
      <xdr:colOff>133350</xdr:colOff>
      <xdr:row>66</xdr:row>
      <xdr:rowOff>508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978388"/>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61739</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9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508</xdr:rowOff>
    </xdr:from>
    <xdr:to>
      <xdr:col>15</xdr:col>
      <xdr:colOff>82550</xdr:colOff>
      <xdr:row>66</xdr:row>
      <xdr:rowOff>92202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316208"/>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143002</xdr:rowOff>
    </xdr:from>
    <xdr:to>
      <xdr:col>15</xdr:col>
      <xdr:colOff>133350</xdr:colOff>
      <xdr:row>65</xdr:row>
      <xdr:rowOff>73152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83329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8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14986</xdr:rowOff>
    </xdr:from>
    <xdr:to>
      <xdr:col>11</xdr:col>
      <xdr:colOff>31750</xdr:colOff>
      <xdr:row>66</xdr:row>
      <xdr:rowOff>92202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133068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147828</xdr:rowOff>
    </xdr:from>
    <xdr:to>
      <xdr:col>11</xdr:col>
      <xdr:colOff>82550</xdr:colOff>
      <xdr:row>65</xdr:row>
      <xdr:rowOff>77978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88155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88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109220</xdr:rowOff>
    </xdr:from>
    <xdr:to>
      <xdr:col>7</xdr:col>
      <xdr:colOff>31750</xdr:colOff>
      <xdr:row>65</xdr:row>
      <xdr:rowOff>39370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49547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24638</xdr:rowOff>
    </xdr:from>
    <xdr:to>
      <xdr:col>23</xdr:col>
      <xdr:colOff>184150</xdr:colOff>
      <xdr:row>65</xdr:row>
      <xdr:rowOff>126238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168165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4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126238</xdr:rowOff>
    </xdr:from>
    <xdr:to>
      <xdr:col>19</xdr:col>
      <xdr:colOff>184150</xdr:colOff>
      <xdr:row>64</xdr:row>
      <xdr:rowOff>56388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41165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1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121158</xdr:rowOff>
    </xdr:from>
    <xdr:to>
      <xdr:col>15</xdr:col>
      <xdr:colOff>133350</xdr:colOff>
      <xdr:row>66</xdr:row>
      <xdr:rowOff>51308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26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36085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35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41402</xdr:rowOff>
    </xdr:from>
    <xdr:to>
      <xdr:col>11</xdr:col>
      <xdr:colOff>82550</xdr:colOff>
      <xdr:row>66</xdr:row>
      <xdr:rowOff>143002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35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127779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44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135636</xdr:rowOff>
    </xdr:from>
    <xdr:to>
      <xdr:col>7</xdr:col>
      <xdr:colOff>31750</xdr:colOff>
      <xdr:row>66</xdr:row>
      <xdr:rowOff>65786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50563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退職手当の減等により人件費が前年度を下回ったものの、学校給食費の公会計化に伴う賄材料費の皆増等により物件費が前年度を上回ったことから、全体として、前年度より</a:t>
          </a:r>
          <a:r>
            <a:rPr kumimoji="1" lang="en-US" altLang="ja-JP" sz="1300">
              <a:latin typeface="ＭＳ Ｐゴシック" panose="020B0600070205080204" pitchFamily="50" charset="-128"/>
              <a:ea typeface="ＭＳ Ｐゴシック" panose="020B0600070205080204" pitchFamily="50" charset="-128"/>
            </a:rPr>
            <a:t>4,880</a:t>
          </a:r>
          <a:r>
            <a:rPr kumimoji="1" lang="ja-JP" altLang="en-US" sz="1300">
              <a:latin typeface="ＭＳ Ｐゴシック" panose="020B0600070205080204" pitchFamily="50" charset="-128"/>
              <a:ea typeface="ＭＳ Ｐゴシック" panose="020B0600070205080204" pitchFamily="50" charset="-128"/>
            </a:rPr>
            <a:t>円高い数値になった。</a:t>
          </a:r>
        </a:p>
        <a:p>
          <a:r>
            <a:rPr kumimoji="1" lang="ja-JP" altLang="en-US" sz="1300">
              <a:latin typeface="ＭＳ Ｐゴシック" panose="020B0600070205080204" pitchFamily="50" charset="-128"/>
              <a:ea typeface="ＭＳ Ｐゴシック" panose="020B0600070205080204" pitchFamily="50" charset="-128"/>
            </a:rPr>
            <a:t>　なお、類似団体内平均値と比較すると、</a:t>
          </a:r>
          <a:r>
            <a:rPr kumimoji="1" lang="en-US" altLang="ja-JP" sz="1300">
              <a:latin typeface="ＭＳ Ｐゴシック" panose="020B0600070205080204" pitchFamily="50" charset="-128"/>
              <a:ea typeface="ＭＳ Ｐゴシック" panose="020B0600070205080204" pitchFamily="50" charset="-128"/>
            </a:rPr>
            <a:t>17,911</a:t>
          </a:r>
          <a:r>
            <a:rPr kumimoji="1" lang="ja-JP" altLang="en-US" sz="1300">
              <a:latin typeface="ＭＳ Ｐゴシック" panose="020B0600070205080204" pitchFamily="50" charset="-128"/>
              <a:ea typeface="ＭＳ Ｐゴシック" panose="020B0600070205080204" pitchFamily="50" charset="-128"/>
            </a:rPr>
            <a:t>円低い数値になっており、今後においても内部経費の見直しによる経費削減を行っていく。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57330</xdr:rowOff>
    </xdr:from>
    <xdr:to>
      <xdr:col>23</xdr:col>
      <xdr:colOff>133350</xdr:colOff>
      <xdr:row>89</xdr:row>
      <xdr:rowOff>12954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116230"/>
          <a:ext cx="0" cy="11557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156481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4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12954</xdr:rowOff>
    </xdr:from>
    <xdr:to>
      <xdr:col>24</xdr:col>
      <xdr:colOff>12700</xdr:colOff>
      <xdr:row>89</xdr:row>
      <xdr:rowOff>12954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2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143707</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859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57330</xdr:rowOff>
    </xdr:from>
    <xdr:to>
      <xdr:col>24</xdr:col>
      <xdr:colOff>12700</xdr:colOff>
      <xdr:row>82</xdr:row>
      <xdr:rowOff>57330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116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17182</xdr:rowOff>
    </xdr:from>
    <xdr:to>
      <xdr:col>23</xdr:col>
      <xdr:colOff>133350</xdr:colOff>
      <xdr:row>83</xdr:row>
      <xdr:rowOff>101291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47532"/>
          <a:ext cx="838200" cy="8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159827</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561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16300</xdr:rowOff>
    </xdr:from>
    <xdr:to>
      <xdr:col>23</xdr:col>
      <xdr:colOff>184150</xdr:colOff>
      <xdr:row>85</xdr:row>
      <xdr:rowOff>117900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164387</xdr:rowOff>
    </xdr:from>
    <xdr:to>
      <xdr:col>19</xdr:col>
      <xdr:colOff>133350</xdr:colOff>
      <xdr:row>83</xdr:row>
      <xdr:rowOff>17182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51837"/>
          <a:ext cx="889000" cy="19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107362</xdr:rowOff>
    </xdr:from>
    <xdr:to>
      <xdr:col>19</xdr:col>
      <xdr:colOff>184150</xdr:colOff>
      <xdr:row>85</xdr:row>
      <xdr:rowOff>37512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50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22289</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595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49476</xdr:rowOff>
    </xdr:from>
    <xdr:to>
      <xdr:col>15</xdr:col>
      <xdr:colOff>82550</xdr:colOff>
      <xdr:row>81</xdr:row>
      <xdr:rowOff>164387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36926"/>
          <a:ext cx="889000" cy="11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140911</xdr:rowOff>
    </xdr:from>
    <xdr:to>
      <xdr:col>15</xdr:col>
      <xdr:colOff>133350</xdr:colOff>
      <xdr:row>84</xdr:row>
      <xdr:rowOff>71061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7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55838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57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5595</xdr:rowOff>
    </xdr:from>
    <xdr:to>
      <xdr:col>11</xdr:col>
      <xdr:colOff>31750</xdr:colOff>
      <xdr:row>81</xdr:row>
      <xdr:rowOff>49476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93045"/>
          <a:ext cx="889000" cy="4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698</xdr:rowOff>
    </xdr:from>
    <xdr:to>
      <xdr:col>11</xdr:col>
      <xdr:colOff>82550</xdr:colOff>
      <xdr:row>83</xdr:row>
      <xdr:rowOff>102298</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3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87075</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1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108530</xdr:rowOff>
    </xdr:from>
    <xdr:to>
      <xdr:col>7</xdr:col>
      <xdr:colOff>31750</xdr:colOff>
      <xdr:row>83</xdr:row>
      <xdr:rowOff>38680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6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23457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5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50491</xdr:rowOff>
    </xdr:from>
    <xdr:to>
      <xdr:col>23</xdr:col>
      <xdr:colOff>184150</xdr:colOff>
      <xdr:row>83</xdr:row>
      <xdr:rowOff>152091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8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67018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137832</xdr:rowOff>
    </xdr:from>
    <xdr:to>
      <xdr:col>19</xdr:col>
      <xdr:colOff>184150</xdr:colOff>
      <xdr:row>83</xdr:row>
      <xdr:rowOff>67982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9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78159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6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113587</xdr:rowOff>
    </xdr:from>
    <xdr:to>
      <xdr:col>15</xdr:col>
      <xdr:colOff>133350</xdr:colOff>
      <xdr:row>82</xdr:row>
      <xdr:rowOff>43737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0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53914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6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170126</xdr:rowOff>
    </xdr:from>
    <xdr:to>
      <xdr:col>11</xdr:col>
      <xdr:colOff>82550</xdr:colOff>
      <xdr:row>81</xdr:row>
      <xdr:rowOff>100276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8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110453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55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126245</xdr:rowOff>
    </xdr:from>
    <xdr:to>
      <xdr:col>7</xdr:col>
      <xdr:colOff>31750</xdr:colOff>
      <xdr:row>81</xdr:row>
      <xdr:rowOff>56395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66572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1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の変動の要因は、採用・退職者数や経験年数階層の増減に伴う職員構成の変動によるものが主なものであり、国に準じた給与制度を運用しているため、類似団体内平均値と比較をしても一定の水準を保っている。</a:t>
          </a:r>
        </a:p>
        <a:p>
          <a:r>
            <a:rPr kumimoji="1" lang="ja-JP" altLang="en-US" sz="1300">
              <a:latin typeface="ＭＳ Ｐゴシック" panose="020B0600070205080204" pitchFamily="50" charset="-128"/>
              <a:ea typeface="ＭＳ Ｐゴシック" panose="020B0600070205080204" pitchFamily="50" charset="-128"/>
            </a:rPr>
            <a:t>　今後も他市の動向を踏まえながら、地方自治体として適正な給与水準の維持に努める。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87086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59163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18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87086</xdr:rowOff>
    </xdr:from>
    <xdr:to>
      <xdr:col>81</xdr:col>
      <xdr:colOff>133350</xdr:colOff>
      <xdr:row>89</xdr:row>
      <xdr:rowOff>87086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4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85</xdr:row>
      <xdr:rowOff>14514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484350"/>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21970</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95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48986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151493</xdr:rowOff>
    </xdr:from>
    <xdr:to>
      <xdr:col>72</xdr:col>
      <xdr:colOff>203200</xdr:colOff>
      <xdr:row>85</xdr:row>
      <xdr:rowOff>48986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5532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151493</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5015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136071</xdr:rowOff>
    </xdr:from>
    <xdr:to>
      <xdr:col>68</xdr:col>
      <xdr:colOff>203200</xdr:colOff>
      <xdr:row>86</xdr:row>
      <xdr:rowOff>66221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135164</xdr:rowOff>
    </xdr:from>
    <xdr:to>
      <xdr:col>77</xdr:col>
      <xdr:colOff>95250</xdr:colOff>
      <xdr:row>85</xdr:row>
      <xdr:rowOff>65314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169636</xdr:rowOff>
    </xdr:from>
    <xdr:to>
      <xdr:col>73</xdr:col>
      <xdr:colOff>44450</xdr:colOff>
      <xdr:row>85</xdr:row>
      <xdr:rowOff>99786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109963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41020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数次にわたる行政改革を計画的に実施する中で、全国平均を</a:t>
          </a:r>
          <a:r>
            <a:rPr kumimoji="1" lang="en-US" altLang="ja-JP" sz="1100">
              <a:solidFill>
                <a:schemeClr val="dk1"/>
              </a:solidFill>
              <a:effectLst/>
              <a:latin typeface="+mn-lt"/>
              <a:ea typeface="+mn-ea"/>
              <a:cs typeface="+mn-cs"/>
            </a:rPr>
            <a:t>2.51</a:t>
          </a:r>
          <a:r>
            <a:rPr kumimoji="1" lang="ja-JP" altLang="ja-JP" sz="1100">
              <a:solidFill>
                <a:schemeClr val="dk1"/>
              </a:solidFill>
              <a:effectLst/>
              <a:latin typeface="+mn-lt"/>
              <a:ea typeface="+mn-ea"/>
              <a:cs typeface="+mn-cs"/>
            </a:rPr>
            <a:t>人、類似団体平均値を</a:t>
          </a:r>
          <a:r>
            <a:rPr kumimoji="1" lang="en-US" altLang="ja-JP" sz="1100">
              <a:solidFill>
                <a:schemeClr val="dk1"/>
              </a:solidFill>
              <a:effectLst/>
              <a:latin typeface="+mn-lt"/>
              <a:ea typeface="+mn-ea"/>
              <a:cs typeface="+mn-cs"/>
            </a:rPr>
            <a:t>0.72</a:t>
          </a:r>
          <a:r>
            <a:rPr kumimoji="1" lang="ja-JP" altLang="ja-JP" sz="1100">
              <a:solidFill>
                <a:schemeClr val="dk1"/>
              </a:solidFill>
              <a:effectLst/>
              <a:latin typeface="+mn-lt"/>
              <a:ea typeface="+mn-ea"/>
              <a:cs typeface="+mn-cs"/>
            </a:rPr>
            <a:t>人下回っている。</a:t>
          </a:r>
          <a:endParaRPr lang="ja-JP" altLang="ja-JP" sz="1400">
            <a:effectLst/>
          </a:endParaRPr>
        </a:p>
        <a:p>
          <a:r>
            <a:rPr kumimoji="1" lang="ja-JP" altLang="ja-JP" sz="1100">
              <a:solidFill>
                <a:schemeClr val="dk1"/>
              </a:solidFill>
              <a:effectLst/>
              <a:latin typeface="+mn-lt"/>
              <a:ea typeface="+mn-ea"/>
              <a:cs typeface="+mn-cs"/>
            </a:rPr>
            <a:t>　今後も、定員適正化計画の着実な推進を図っていく。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161713</xdr:rowOff>
    </xdr:from>
    <xdr:to>
      <xdr:col>81</xdr:col>
      <xdr:colOff>44450</xdr:colOff>
      <xdr:row>67</xdr:row>
      <xdr:rowOff>15663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3436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159190</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15663</xdr:rowOff>
    </xdr:from>
    <xdr:to>
      <xdr:col>81</xdr:col>
      <xdr:colOff>133350</xdr:colOff>
      <xdr:row>67</xdr:row>
      <xdr:rowOff>15663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76640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67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161713</xdr:rowOff>
    </xdr:from>
    <xdr:to>
      <xdr:col>81</xdr:col>
      <xdr:colOff>133350</xdr:colOff>
      <xdr:row>57</xdr:row>
      <xdr:rowOff>161713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3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1270</xdr:rowOff>
    </xdr:from>
    <xdr:to>
      <xdr:col>81</xdr:col>
      <xdr:colOff>44450</xdr:colOff>
      <xdr:row>60</xdr:row>
      <xdr:rowOff>13335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288270"/>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40657</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9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68580</xdr:rowOff>
    </xdr:from>
    <xdr:to>
      <xdr:col>81</xdr:col>
      <xdr:colOff>95250</xdr:colOff>
      <xdr:row>61</xdr:row>
      <xdr:rowOff>170180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1270</xdr:rowOff>
    </xdr:from>
    <xdr:to>
      <xdr:col>77</xdr:col>
      <xdr:colOff>44450</xdr:colOff>
      <xdr:row>60</xdr:row>
      <xdr:rowOff>13335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28827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48471</xdr:rowOff>
    </xdr:from>
    <xdr:to>
      <xdr:col>77</xdr:col>
      <xdr:colOff>95250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134848</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593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156633</xdr:rowOff>
    </xdr:from>
    <xdr:to>
      <xdr:col>72</xdr:col>
      <xdr:colOff>203200</xdr:colOff>
      <xdr:row>60</xdr:row>
      <xdr:rowOff>1270</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2721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32385</xdr:rowOff>
    </xdr:from>
    <xdr:to>
      <xdr:col>73</xdr:col>
      <xdr:colOff>44450</xdr:colOff>
      <xdr:row>61</xdr:row>
      <xdr:rowOff>133985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118762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108373</xdr:rowOff>
    </xdr:from>
    <xdr:to>
      <xdr:col>68</xdr:col>
      <xdr:colOff>152400</xdr:colOff>
      <xdr:row>59</xdr:row>
      <xdr:rowOff>156633</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2239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12277</xdr:rowOff>
    </xdr:from>
    <xdr:to>
      <xdr:col>68</xdr:col>
      <xdr:colOff>203200</xdr:colOff>
      <xdr:row>61</xdr:row>
      <xdr:rowOff>113877</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98654</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8255</xdr:rowOff>
    </xdr:from>
    <xdr:to>
      <xdr:col>64</xdr:col>
      <xdr:colOff>152400</xdr:colOff>
      <xdr:row>61</xdr:row>
      <xdr:rowOff>109855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94632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121920</xdr:rowOff>
    </xdr:from>
    <xdr:to>
      <xdr:col>81</xdr:col>
      <xdr:colOff>95250</xdr:colOff>
      <xdr:row>60</xdr:row>
      <xdr:rowOff>52070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138447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08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133985</xdr:rowOff>
    </xdr:from>
    <xdr:to>
      <xdr:col>77</xdr:col>
      <xdr:colOff>95250</xdr:colOff>
      <xdr:row>60</xdr:row>
      <xdr:rowOff>64135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74312</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018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121920</xdr:rowOff>
    </xdr:from>
    <xdr:to>
      <xdr:col>73</xdr:col>
      <xdr:colOff>44450</xdr:colOff>
      <xdr:row>60</xdr:row>
      <xdr:rowOff>52070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62247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105833</xdr:rowOff>
    </xdr:from>
    <xdr:to>
      <xdr:col>68</xdr:col>
      <xdr:colOff>203200</xdr:colOff>
      <xdr:row>60</xdr:row>
      <xdr:rowOff>35983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46160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年度に借り入れた環境センター附属焼却施設解体などの大型事業の元金償還開始等により、単年度では対前年比で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ﾎﾟｲﾝﾄ上昇し、</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ﾎﾟｲﾝﾄ上昇した。</a:t>
          </a:r>
        </a:p>
        <a:p>
          <a:r>
            <a:rPr kumimoji="1" lang="ja-JP" altLang="en-US" sz="1300">
              <a:latin typeface="ＭＳ Ｐゴシック" panose="020B0600070205080204" pitchFamily="50" charset="-128"/>
              <a:ea typeface="ＭＳ Ｐゴシック" panose="020B0600070205080204" pitchFamily="50" charset="-128"/>
            </a:rPr>
            <a:t>　引き続き、計画的な市債発行による市債残高の抑制に努める。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46</xdr:row>
      <xdr:rowOff>40519</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1855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46</xdr:row>
      <xdr:rowOff>12596</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99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46</xdr:row>
      <xdr:rowOff>40519</xdr:rowOff>
    </xdr:from>
    <xdr:to>
      <xdr:col>81</xdr:col>
      <xdr:colOff>133350</xdr:colOff>
      <xdr:row>46</xdr:row>
      <xdr:rowOff>40519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927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140305</xdr:rowOff>
    </xdr:from>
    <xdr:to>
      <xdr:col>81</xdr:col>
      <xdr:colOff>44450</xdr:colOff>
      <xdr:row>43</xdr:row>
      <xdr:rowOff>14817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341205"/>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71362</xdr:rowOff>
    </xdr:from>
    <xdr:to>
      <xdr:col>77</xdr:col>
      <xdr:colOff>44450</xdr:colOff>
      <xdr:row>42</xdr:row>
      <xdr:rowOff>140305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7226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48381</xdr:rowOff>
    </xdr:from>
    <xdr:to>
      <xdr:col>72</xdr:col>
      <xdr:colOff>203200</xdr:colOff>
      <xdr:row>42</xdr:row>
      <xdr:rowOff>71362</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4928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48381</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263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42635</xdr:rowOff>
    </xdr:from>
    <xdr:to>
      <xdr:col>68</xdr:col>
      <xdr:colOff>203200</xdr:colOff>
      <xdr:row>41</xdr:row>
      <xdr:rowOff>144235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154412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89505</xdr:rowOff>
    </xdr:from>
    <xdr:to>
      <xdr:col>77</xdr:col>
      <xdr:colOff>95250</xdr:colOff>
      <xdr:row>43</xdr:row>
      <xdr:rowOff>19655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4432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76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20562</xdr:rowOff>
    </xdr:from>
    <xdr:to>
      <xdr:col>73</xdr:col>
      <xdr:colOff>44450</xdr:colOff>
      <xdr:row>42</xdr:row>
      <xdr:rowOff>122162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106939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169031</xdr:rowOff>
    </xdr:from>
    <xdr:to>
      <xdr:col>68</xdr:col>
      <xdr:colOff>203200</xdr:colOff>
      <xdr:row>42</xdr:row>
      <xdr:rowOff>99181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83958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将来負担額について、地方債現在高の減や、下水道事業債現在高の減に伴い公営企業債等繰入見込額が減少したことから全体として比率が減少し、対前年比で</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今後も、事業精査により引き続き計画的な市債発行を行うことで、市債残高の抑制に努める。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60757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451100"/>
          <a:ext cx="0" cy="15530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32834</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97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60757</xdr:rowOff>
    </xdr:from>
    <xdr:to>
      <xdr:col>81</xdr:col>
      <xdr:colOff>133350</xdr:colOff>
      <xdr:row>23</xdr:row>
      <xdr:rowOff>60757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4004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112928</xdr:rowOff>
    </xdr:from>
    <xdr:to>
      <xdr:col>81</xdr:col>
      <xdr:colOff>44450</xdr:colOff>
      <xdr:row>16</xdr:row>
      <xdr:rowOff>109423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2684678"/>
          <a:ext cx="838200" cy="1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20743</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4210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4216</xdr:rowOff>
    </xdr:from>
    <xdr:to>
      <xdr:col>81</xdr:col>
      <xdr:colOff>95250</xdr:colOff>
      <xdr:row>15</xdr:row>
      <xdr:rowOff>105816</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109423</xdr:rowOff>
    </xdr:from>
    <xdr:to>
      <xdr:col>77</xdr:col>
      <xdr:colOff>44450</xdr:colOff>
      <xdr:row>17</xdr:row>
      <xdr:rowOff>98196</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90800" y="2852623"/>
          <a:ext cx="889000" cy="16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54407</xdr:rowOff>
    </xdr:from>
    <xdr:to>
      <xdr:col>77</xdr:col>
      <xdr:colOff>95250</xdr:colOff>
      <xdr:row>15</xdr:row>
      <xdr:rowOff>156007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166184</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9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98196</xdr:rowOff>
    </xdr:from>
    <xdr:to>
      <xdr:col>72</xdr:col>
      <xdr:colOff>203200</xdr:colOff>
      <xdr:row>18</xdr:row>
      <xdr:rowOff>63805</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4401800" y="3012846"/>
          <a:ext cx="889000" cy="13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132588</xdr:rowOff>
    </xdr:from>
    <xdr:to>
      <xdr:col>73</xdr:col>
      <xdr:colOff>44450</xdr:colOff>
      <xdr:row>16</xdr:row>
      <xdr:rowOff>62738</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72915</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63805</xdr:rowOff>
    </xdr:from>
    <xdr:to>
      <xdr:col>68</xdr:col>
      <xdr:colOff>152400</xdr:colOff>
      <xdr:row>18</xdr:row>
      <xdr:rowOff>137160</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3149905"/>
          <a:ext cx="889000" cy="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155753</xdr:rowOff>
    </xdr:from>
    <xdr:to>
      <xdr:col>68</xdr:col>
      <xdr:colOff>203200</xdr:colOff>
      <xdr:row>16</xdr:row>
      <xdr:rowOff>85903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72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96080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49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51511</xdr:rowOff>
    </xdr:from>
    <xdr:to>
      <xdr:col>64</xdr:col>
      <xdr:colOff>152400</xdr:colOff>
      <xdr:row>15</xdr:row>
      <xdr:rowOff>153111</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62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163288</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9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62128</xdr:rowOff>
    </xdr:from>
    <xdr:to>
      <xdr:col>81</xdr:col>
      <xdr:colOff>95250</xdr:colOff>
      <xdr:row>15</xdr:row>
      <xdr:rowOff>163728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263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34205</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60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58623</xdr:rowOff>
    </xdr:from>
    <xdr:to>
      <xdr:col>77</xdr:col>
      <xdr:colOff>95250</xdr:colOff>
      <xdr:row>16</xdr:row>
      <xdr:rowOff>160223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29000" y="280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145000</xdr:rowOff>
    </xdr:from>
    <xdr:ext cx="7366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2888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47396</xdr:rowOff>
    </xdr:from>
    <xdr:to>
      <xdr:col>73</xdr:col>
      <xdr:colOff>44450</xdr:colOff>
      <xdr:row>17</xdr:row>
      <xdr:rowOff>148996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296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133773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3048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13005</xdr:rowOff>
    </xdr:from>
    <xdr:to>
      <xdr:col>68</xdr:col>
      <xdr:colOff>203200</xdr:colOff>
      <xdr:row>18</xdr:row>
      <xdr:rowOff>114605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309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99382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318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86360</xdr:rowOff>
    </xdr:from>
    <xdr:to>
      <xdr:col>64</xdr:col>
      <xdr:colOff>152400</xdr:colOff>
      <xdr:row>19</xdr:row>
      <xdr:rowOff>16510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317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1287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325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186,393
179,711
212.47
87,314,176
85,316,489
1,783,726
44,849,728
72,350,945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人件費に係る経常収支比率については、定年退職者の減少によって退職手当は減額となったものの、令和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年度限りの臨時財政対策債償還基金費の皆減や、臨時財政対策債発行可能額の大幅抑制により、実質交付税額が減少となったことで、分母である経常一般財源額が大きく減となったことにより、前年度から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ポイント上昇した。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なお、本市の給与制度は、国の人事院勧告及び山梨県の人事委員会勧告に準拠している。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46990</xdr:rowOff>
    </xdr:from>
    <xdr:to>
      <xdr:col>24</xdr:col>
      <xdr:colOff>25400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04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133367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46990</xdr:rowOff>
    </xdr:from>
    <xdr:to>
      <xdr:col>24</xdr:col>
      <xdr:colOff>114300</xdr:colOff>
      <xdr:row>33</xdr:row>
      <xdr:rowOff>46990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85090</xdr:rowOff>
    </xdr:from>
    <xdr:to>
      <xdr:col>24</xdr:col>
      <xdr:colOff>25400</xdr:colOff>
      <xdr:row>35</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858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85090</xdr:rowOff>
    </xdr:from>
    <xdr:to>
      <xdr:col>19</xdr:col>
      <xdr:colOff>187325</xdr:colOff>
      <xdr:row>36</xdr:row>
      <xdr:rowOff>81280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8584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5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3810</xdr:rowOff>
    </xdr:from>
    <xdr:to>
      <xdr:col>15</xdr:col>
      <xdr:colOff>149225</xdr:colOff>
      <xdr:row>37</xdr:row>
      <xdr:rowOff>105410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36</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76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80010</xdr:rowOff>
    </xdr:from>
    <xdr:to>
      <xdr:col>24</xdr:col>
      <xdr:colOff>76200</xdr:colOff>
      <xdr:row>36</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96537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34290</xdr:rowOff>
    </xdr:from>
    <xdr:to>
      <xdr:col>20</xdr:col>
      <xdr:colOff>38100</xdr:colOff>
      <xdr:row>35</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146067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0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物件費に係る経常収支比率については、エネルギー価格の高騰に伴う光熱水費の増加などにより、経常経費充当一般財源が増となったことに加え、令和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年度限りの臨時財政対策債償還基金費の皆減や、臨時財政対策債発行可能額の大幅抑制により、実質交付税額が減少となったことで、分母である経常一般財源額が大きく減となったことにより、前年度から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14986</xdr:rowOff>
    </xdr:from>
    <xdr:to>
      <xdr:col>82</xdr:col>
      <xdr:colOff>107950</xdr:colOff>
      <xdr:row>20</xdr:row>
      <xdr:rowOff>149860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43836"/>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121937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149860</xdr:rowOff>
    </xdr:from>
    <xdr:to>
      <xdr:col>82</xdr:col>
      <xdr:colOff>196850</xdr:colOff>
      <xdr:row>20</xdr:row>
      <xdr:rowOff>149860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78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101363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87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14986</xdr:rowOff>
    </xdr:from>
    <xdr:to>
      <xdr:col>82</xdr:col>
      <xdr:colOff>196850</xdr:colOff>
      <xdr:row>13</xdr:row>
      <xdr:rowOff>14986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4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131572</xdr:rowOff>
    </xdr:from>
    <xdr:to>
      <xdr:col>82</xdr:col>
      <xdr:colOff>107950</xdr:colOff>
      <xdr:row>13</xdr:row>
      <xdr:rowOff>14986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18897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160291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32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xdr:rowOff>
    </xdr:from>
    <xdr:to>
      <xdr:col>82</xdr:col>
      <xdr:colOff>158750</xdr:colOff>
      <xdr:row>16</xdr:row>
      <xdr:rowOff>118364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131572</xdr:rowOff>
    </xdr:from>
    <xdr:to>
      <xdr:col>78</xdr:col>
      <xdr:colOff>69850</xdr:colOff>
      <xdr:row>13</xdr:row>
      <xdr:rowOff>51562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18897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51562</xdr:rowOff>
    </xdr:from>
    <xdr:to>
      <xdr:col>73</xdr:col>
      <xdr:colOff>180975</xdr:colOff>
      <xdr:row>13</xdr:row>
      <xdr:rowOff>133858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2804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142494</xdr:rowOff>
    </xdr:from>
    <xdr:to>
      <xdr:col>74</xdr:col>
      <xdr:colOff>31750</xdr:colOff>
      <xdr:row>16</xdr:row>
      <xdr:rowOff>72644</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1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57421</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0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97282</xdr:rowOff>
    </xdr:from>
    <xdr:to>
      <xdr:col>69</xdr:col>
      <xdr:colOff>92075</xdr:colOff>
      <xdr:row>13</xdr:row>
      <xdr:rowOff>133858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3261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169926</xdr:rowOff>
    </xdr:from>
    <xdr:to>
      <xdr:col>69</xdr:col>
      <xdr:colOff>142875</xdr:colOff>
      <xdr:row>16</xdr:row>
      <xdr:rowOff>100076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41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84853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2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126492</xdr:rowOff>
    </xdr:from>
    <xdr:to>
      <xdr:col>65</xdr:col>
      <xdr:colOff>53975</xdr:colOff>
      <xdr:row>17</xdr:row>
      <xdr:rowOff>56642</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6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41419</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135636</xdr:rowOff>
    </xdr:from>
    <xdr:to>
      <xdr:col>82</xdr:col>
      <xdr:colOff>158750</xdr:colOff>
      <xdr:row>13</xdr:row>
      <xdr:rowOff>65786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19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44213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10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80772</xdr:rowOff>
    </xdr:from>
    <xdr:to>
      <xdr:col>78</xdr:col>
      <xdr:colOff>120650</xdr:colOff>
      <xdr:row>13</xdr:row>
      <xdr:rowOff>10922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13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21099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190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762</xdr:rowOff>
    </xdr:from>
    <xdr:to>
      <xdr:col>74</xdr:col>
      <xdr:colOff>31750</xdr:colOff>
      <xdr:row>13</xdr:row>
      <xdr:rowOff>102362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22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112539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199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83058</xdr:rowOff>
    </xdr:from>
    <xdr:to>
      <xdr:col>69</xdr:col>
      <xdr:colOff>142875</xdr:colOff>
      <xdr:row>14</xdr:row>
      <xdr:rowOff>13208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23385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46482</xdr:rowOff>
    </xdr:from>
    <xdr:to>
      <xdr:col>65</xdr:col>
      <xdr:colOff>53975</xdr:colOff>
      <xdr:row>13</xdr:row>
      <xdr:rowOff>148082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27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158259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4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扶助費に係る経常収支比率については、特定不妊治療費助成に伴う母子保健事業費の減（性質変更）などによって扶助費は減額となり、経常経費充当一般財源が減となったものの、令和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年度限りの臨時財政対策債償還基金費の皆減や、臨時財政対策債発行可能額の大幅抑制により、実質交付税額が減少となったことで、分母である経常一般財源額が大きく減となったことにより、前年度から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19050</xdr:rowOff>
    </xdr:from>
    <xdr:to>
      <xdr:col>24</xdr:col>
      <xdr:colOff>25400</xdr:colOff>
      <xdr:row>62</xdr:row>
      <xdr:rowOff>38100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05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10177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38100</xdr:rowOff>
    </xdr:from>
    <xdr:to>
      <xdr:col>24</xdr:col>
      <xdr:colOff>114300</xdr:colOff>
      <xdr:row>62</xdr:row>
      <xdr:rowOff>38100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6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105427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19050</xdr:rowOff>
    </xdr:from>
    <xdr:to>
      <xdr:col>24</xdr:col>
      <xdr:colOff>114300</xdr:colOff>
      <xdr:row>53</xdr:row>
      <xdr:rowOff>19050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101600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52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3827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6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31750</xdr:rowOff>
    </xdr:from>
    <xdr:to>
      <xdr:col>24</xdr:col>
      <xdr:colOff>76200</xdr:colOff>
      <xdr:row>57</xdr:row>
      <xdr:rowOff>133350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56</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652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139700</xdr:rowOff>
    </xdr:from>
    <xdr:to>
      <xdr:col>20</xdr:col>
      <xdr:colOff>38100</xdr:colOff>
      <xdr:row>57</xdr:row>
      <xdr:rowOff>69850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54627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2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120650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28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120650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842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120650</xdr:rowOff>
    </xdr:from>
    <xdr:to>
      <xdr:col>11</xdr:col>
      <xdr:colOff>60325</xdr:colOff>
      <xdr:row>58</xdr:row>
      <xdr:rowOff>50800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35577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xdr:rowOff>
    </xdr:from>
    <xdr:to>
      <xdr:col>6</xdr:col>
      <xdr:colOff>171450</xdr:colOff>
      <xdr:row>56</xdr:row>
      <xdr:rowOff>114300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124477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67327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69850</xdr:rowOff>
    </xdr:from>
    <xdr:to>
      <xdr:col>11</xdr:col>
      <xdr:colOff>60325</xdr:colOff>
      <xdr:row>58</xdr:row>
      <xdr:rowOff>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その他に係る経常収支比率についても、令和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年度限りの臨時財政対策債償還基金費の皆減や、臨時財政対策債発行可能額の大幅抑制により、実質交付税額が減少となったことで、分母である経常一般財源額が大きく減となったことにより、前年度から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47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143527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0</xdr:rowOff>
    </xdr:from>
    <xdr:to>
      <xdr:col>82</xdr:col>
      <xdr:colOff>196850</xdr:colOff>
      <xdr:row>62</xdr:row>
      <xdr:rowOff>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62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82550</xdr:rowOff>
    </xdr:from>
    <xdr:to>
      <xdr:col>82</xdr:col>
      <xdr:colOff>107950</xdr:colOff>
      <xdr:row>55</xdr:row>
      <xdr:rowOff>120650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512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168927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4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82550</xdr:rowOff>
    </xdr:from>
    <xdr:to>
      <xdr:col>78</xdr:col>
      <xdr:colOff>69850</xdr:colOff>
      <xdr:row>56</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512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63500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613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38100</xdr:rowOff>
    </xdr:from>
    <xdr:to>
      <xdr:col>69</xdr:col>
      <xdr:colOff>92075</xdr:colOff>
      <xdr:row>56</xdr:row>
      <xdr:rowOff>63500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9639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69850</xdr:rowOff>
    </xdr:from>
    <xdr:to>
      <xdr:col>82</xdr:col>
      <xdr:colOff>158750</xdr:colOff>
      <xdr:row>56</xdr:row>
      <xdr:rowOff>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86377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31750</xdr:rowOff>
    </xdr:from>
    <xdr:to>
      <xdr:col>78</xdr:col>
      <xdr:colOff>120650</xdr:colOff>
      <xdr:row>55</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143527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3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xdr:rowOff>
    </xdr:from>
    <xdr:to>
      <xdr:col>69</xdr:col>
      <xdr:colOff>142875</xdr:colOff>
      <xdr:row>56</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158750</xdr:rowOff>
    </xdr:from>
    <xdr:to>
      <xdr:col>65</xdr:col>
      <xdr:colOff>53975</xdr:colOff>
      <xdr:row>56</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補助費等に係る経常収支比率については、甲府地区広域行政事務組合消防費負担金の増などに伴う、経常経費充当一般財源の増に加え、令和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年度限りの臨時財政対策債償還基金費の皆減や、臨時財政対策債発行可能額の大幅抑制により、実質交付税額が減少となったことで、分母である経常一般財源額が大きく減となったことにより、前年度から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66040</xdr:rowOff>
    </xdr:from>
    <xdr:to>
      <xdr:col>82</xdr:col>
      <xdr:colOff>107950</xdr:colOff>
      <xdr:row>40</xdr:row>
      <xdr:rowOff>73660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55244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45737</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73660</xdr:rowOff>
    </xdr:from>
    <xdr:to>
      <xdr:col>82</xdr:col>
      <xdr:colOff>196850</xdr:colOff>
      <xdr:row>40</xdr:row>
      <xdr:rowOff>73660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152417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66040</xdr:rowOff>
    </xdr:from>
    <xdr:to>
      <xdr:col>82</xdr:col>
      <xdr:colOff>196850</xdr:colOff>
      <xdr:row>32</xdr:row>
      <xdr:rowOff>66040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130810</xdr:rowOff>
    </xdr:from>
    <xdr:to>
      <xdr:col>82</xdr:col>
      <xdr:colOff>107950</xdr:colOff>
      <xdr:row>40</xdr:row>
      <xdr:rowOff>73660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8173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62247</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720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45720</xdr:rowOff>
    </xdr:from>
    <xdr:to>
      <xdr:col>82</xdr:col>
      <xdr:colOff>158750</xdr:colOff>
      <xdr:row>34</xdr:row>
      <xdr:rowOff>147320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587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130810</xdr:rowOff>
    </xdr:from>
    <xdr:to>
      <xdr:col>78</xdr:col>
      <xdr:colOff>69850</xdr:colOff>
      <xdr:row>40</xdr:row>
      <xdr:rowOff>104140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8173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22860</xdr:rowOff>
    </xdr:from>
    <xdr:to>
      <xdr:col>78</xdr:col>
      <xdr:colOff>120650</xdr:colOff>
      <xdr:row>34</xdr:row>
      <xdr:rowOff>124460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134637</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62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66040</xdr:rowOff>
    </xdr:from>
    <xdr:to>
      <xdr:col>73</xdr:col>
      <xdr:colOff>180975</xdr:colOff>
      <xdr:row>40</xdr:row>
      <xdr:rowOff>104140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924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53340</xdr:rowOff>
    </xdr:from>
    <xdr:to>
      <xdr:col>74</xdr:col>
      <xdr:colOff>31750</xdr:colOff>
      <xdr:row>34</xdr:row>
      <xdr:rowOff>154940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165117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5080</xdr:rowOff>
    </xdr:from>
    <xdr:to>
      <xdr:col>69</xdr:col>
      <xdr:colOff>92075</xdr:colOff>
      <xdr:row>40</xdr:row>
      <xdr:rowOff>66040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8630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53340</xdr:rowOff>
    </xdr:from>
    <xdr:to>
      <xdr:col>69</xdr:col>
      <xdr:colOff>142875</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165117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137160</xdr:rowOff>
    </xdr:from>
    <xdr:to>
      <xdr:col>65</xdr:col>
      <xdr:colOff>53975</xdr:colOff>
      <xdr:row>35</xdr:row>
      <xdr:rowOff>67310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596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77487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22860</xdr:rowOff>
    </xdr:from>
    <xdr:to>
      <xdr:col>82</xdr:col>
      <xdr:colOff>158750</xdr:colOff>
      <xdr:row>40</xdr:row>
      <xdr:rowOff>124460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102887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789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80010</xdr:rowOff>
    </xdr:from>
    <xdr:to>
      <xdr:col>78</xdr:col>
      <xdr:colOff>120650</xdr:colOff>
      <xdr:row>40</xdr:row>
      <xdr:rowOff>10160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166387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85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53340</xdr:rowOff>
    </xdr:from>
    <xdr:to>
      <xdr:col>74</xdr:col>
      <xdr:colOff>31750</xdr:colOff>
      <xdr:row>40</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139717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99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15240</xdr:rowOff>
    </xdr:from>
    <xdr:to>
      <xdr:col>69</xdr:col>
      <xdr:colOff>142875</xdr:colOff>
      <xdr:row>40</xdr:row>
      <xdr:rowOff>116840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101617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95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125730</xdr:rowOff>
    </xdr:from>
    <xdr:to>
      <xdr:col>65</xdr:col>
      <xdr:colOff>53975</xdr:colOff>
      <xdr:row>40</xdr:row>
      <xdr:rowOff>55880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40657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89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については、臨時財政対策債のほか、環境センター附属焼却工場解体などの大型事業のために借り入れた市債の元金償還が開始になり、経常経費充当一般財源が増となったことに加え、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年度限りの臨時財政対策債償還基金費の皆減や、臨時財政対策債発行可能額の大幅抑制により、実質交付税額が減少となったことで、分母である経常一般財源額が大きく減となったことにより、前年度から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39370</xdr:rowOff>
    </xdr:from>
    <xdr:to>
      <xdr:col>24</xdr:col>
      <xdr:colOff>25400</xdr:colOff>
      <xdr:row>80</xdr:row>
      <xdr:rowOff>157480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5552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129557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157480</xdr:rowOff>
    </xdr:from>
    <xdr:to>
      <xdr:col>24</xdr:col>
      <xdr:colOff>114300</xdr:colOff>
      <xdr:row>80</xdr:row>
      <xdr:rowOff>157480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7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125747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29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39370</xdr:rowOff>
    </xdr:from>
    <xdr:to>
      <xdr:col>24</xdr:col>
      <xdr:colOff>114300</xdr:colOff>
      <xdr:row>73</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55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78</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35532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58438</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153670</xdr:rowOff>
    </xdr:from>
    <xdr:to>
      <xdr:col>19</xdr:col>
      <xdr:colOff>187325</xdr:colOff>
      <xdr:row>78</xdr:row>
      <xdr:rowOff>20320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55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11430</xdr:rowOff>
    </xdr:from>
    <xdr:to>
      <xdr:col>20</xdr:col>
      <xdr:colOff>38100</xdr:colOff>
      <xdr:row>77</xdr:row>
      <xdr:rowOff>113030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123207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153670</xdr:rowOff>
    </xdr:from>
    <xdr:to>
      <xdr:col>15</xdr:col>
      <xdr:colOff>98425</xdr:colOff>
      <xdr:row>78</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355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72389</xdr:rowOff>
    </xdr:from>
    <xdr:to>
      <xdr:col>15</xdr:col>
      <xdr:colOff>149225</xdr:colOff>
      <xdr:row>78</xdr:row>
      <xdr:rowOff>2539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12716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123189</xdr:rowOff>
    </xdr:from>
    <xdr:to>
      <xdr:col>11</xdr:col>
      <xdr:colOff>9525</xdr:colOff>
      <xdr:row>77</xdr:row>
      <xdr:rowOff>153670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3248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95250</xdr:rowOff>
    </xdr:from>
    <xdr:to>
      <xdr:col>11</xdr:col>
      <xdr:colOff>60325</xdr:colOff>
      <xdr:row>78</xdr:row>
      <xdr:rowOff>25400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35577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106680</xdr:rowOff>
    </xdr:from>
    <xdr:to>
      <xdr:col>6</xdr:col>
      <xdr:colOff>171450</xdr:colOff>
      <xdr:row>77</xdr:row>
      <xdr:rowOff>36830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47007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53339</xdr:rowOff>
    </xdr:from>
    <xdr:to>
      <xdr:col>24</xdr:col>
      <xdr:colOff>76200</xdr:colOff>
      <xdr:row>78</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25416</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17797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140970</xdr:rowOff>
    </xdr:from>
    <xdr:to>
      <xdr:col>15</xdr:col>
      <xdr:colOff>149225</xdr:colOff>
      <xdr:row>78</xdr:row>
      <xdr:rowOff>71120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55897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102870</xdr:rowOff>
    </xdr:from>
    <xdr:to>
      <xdr:col>11</xdr:col>
      <xdr:colOff>60325</xdr:colOff>
      <xdr:row>78</xdr:row>
      <xdr:rowOff>33020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17797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公債費以外の経常収支比率については、補助費等において甲府地区広域行政事務組合消防費負担金の増などに伴う、経常経費充当一般財源の増に加え、令和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年度限りの臨時財政対策債償還基金費の皆減や、臨時財政対策債発行可能額の大幅抑制により、実質交付税額が減少となったことで、分母である経常一般財源額が大きく減となったことにより、前年度から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149860</xdr:rowOff>
    </xdr:from>
    <xdr:to>
      <xdr:col>82</xdr:col>
      <xdr:colOff>107950</xdr:colOff>
      <xdr:row>80</xdr:row>
      <xdr:rowOff>136144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837160"/>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108221</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2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136144</xdr:rowOff>
    </xdr:from>
    <xdr:to>
      <xdr:col>82</xdr:col>
      <xdr:colOff>196850</xdr:colOff>
      <xdr:row>80</xdr:row>
      <xdr:rowOff>136144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85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64787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149860</xdr:rowOff>
    </xdr:from>
    <xdr:to>
      <xdr:col>82</xdr:col>
      <xdr:colOff>196850</xdr:colOff>
      <xdr:row>74</xdr:row>
      <xdr:rowOff>149860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77</xdr:row>
      <xdr:rowOff>120142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66344"/>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68851</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270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96774</xdr:rowOff>
    </xdr:from>
    <xdr:to>
      <xdr:col>82</xdr:col>
      <xdr:colOff>158750</xdr:colOff>
      <xdr:row>78</xdr:row>
      <xdr:rowOff>26924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136144</xdr:rowOff>
    </xdr:from>
    <xdr:to>
      <xdr:col>78</xdr:col>
      <xdr:colOff>69850</xdr:colOff>
      <xdr:row>78</xdr:row>
      <xdr:rowOff>90424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166344"/>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135637</xdr:rowOff>
    </xdr:from>
    <xdr:to>
      <xdr:col>78</xdr:col>
      <xdr:colOff>120650</xdr:colOff>
      <xdr:row>77</xdr:row>
      <xdr:rowOff>65787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50564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52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90424</xdr:rowOff>
    </xdr:from>
    <xdr:to>
      <xdr:col>73</xdr:col>
      <xdr:colOff>180975</xdr:colOff>
      <xdr:row>79</xdr:row>
      <xdr:rowOff>28702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46352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110489</xdr:rowOff>
    </xdr:from>
    <xdr:to>
      <xdr:col>74</xdr:col>
      <xdr:colOff>31750</xdr:colOff>
      <xdr:row>78</xdr:row>
      <xdr:rowOff>40639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50816</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145287</xdr:rowOff>
    </xdr:from>
    <xdr:to>
      <xdr:col>69</xdr:col>
      <xdr:colOff>92075</xdr:colOff>
      <xdr:row>79</xdr:row>
      <xdr:rowOff>28702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5183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101346</xdr:rowOff>
    </xdr:from>
    <xdr:to>
      <xdr:col>69</xdr:col>
      <xdr:colOff>142875</xdr:colOff>
      <xdr:row>78</xdr:row>
      <xdr:rowOff>31496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41673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160782</xdr:rowOff>
    </xdr:from>
    <xdr:to>
      <xdr:col>65</xdr:col>
      <xdr:colOff>53975</xdr:colOff>
      <xdr:row>78</xdr:row>
      <xdr:rowOff>90932</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101109</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13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85869</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1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39624</xdr:rowOff>
    </xdr:from>
    <xdr:to>
      <xdr:col>74</xdr:col>
      <xdr:colOff>31750</xdr:colOff>
      <xdr:row>78</xdr:row>
      <xdr:rowOff>141224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126001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149352</xdr:rowOff>
    </xdr:from>
    <xdr:to>
      <xdr:col>69</xdr:col>
      <xdr:colOff>142875</xdr:colOff>
      <xdr:row>79</xdr:row>
      <xdr:rowOff>79502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64279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60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94487</xdr:rowOff>
    </xdr:from>
    <xdr:to>
      <xdr:col>65</xdr:col>
      <xdr:colOff>53975</xdr:colOff>
      <xdr:row>79</xdr:row>
      <xdr:rowOff>24637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9414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142126</xdr:rowOff>
    </xdr:from>
    <xdr:to>
      <xdr:col>29</xdr:col>
      <xdr:colOff>127000</xdr:colOff>
      <xdr:row>20</xdr:row>
      <xdr:rowOff>28626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47151"/>
          <a:ext cx="0" cy="12581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77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28626</xdr:rowOff>
    </xdr:from>
    <xdr:to>
      <xdr:col>30</xdr:col>
      <xdr:colOff>25400</xdr:colOff>
      <xdr:row>20</xdr:row>
      <xdr:rowOff>28626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052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57053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90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142126</xdr:rowOff>
    </xdr:from>
    <xdr:to>
      <xdr:col>30</xdr:col>
      <xdr:colOff>25400</xdr:colOff>
      <xdr:row>12</xdr:row>
      <xdr:rowOff>142126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471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47409</xdr:rowOff>
    </xdr:from>
    <xdr:to>
      <xdr:col>29</xdr:col>
      <xdr:colOff>127000</xdr:colOff>
      <xdr:row>15</xdr:row>
      <xdr:rowOff>55943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66784"/>
          <a:ext cx="647700" cy="8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101045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918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128968</xdr:rowOff>
    </xdr:from>
    <xdr:to>
      <xdr:col>29</xdr:col>
      <xdr:colOff>177800</xdr:colOff>
      <xdr:row>17</xdr:row>
      <xdr:rowOff>59118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55943</xdr:rowOff>
    </xdr:from>
    <xdr:to>
      <xdr:col>26</xdr:col>
      <xdr:colOff>50800</xdr:colOff>
      <xdr:row>15</xdr:row>
      <xdr:rowOff>77889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75318"/>
          <a:ext cx="698500" cy="21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151714</xdr:rowOff>
    </xdr:from>
    <xdr:to>
      <xdr:col>26</xdr:col>
      <xdr:colOff>101600</xdr:colOff>
      <xdr:row>17</xdr:row>
      <xdr:rowOff>81864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66641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8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77889</xdr:rowOff>
    </xdr:from>
    <xdr:to>
      <xdr:col>22</xdr:col>
      <xdr:colOff>114300</xdr:colOff>
      <xdr:row>15</xdr:row>
      <xdr:rowOff>78651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97264"/>
          <a:ext cx="698500" cy="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5334</xdr:rowOff>
    </xdr:from>
    <xdr:to>
      <xdr:col>22</xdr:col>
      <xdr:colOff>165100</xdr:colOff>
      <xdr:row>17</xdr:row>
      <xdr:rowOff>106934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91711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78651</xdr:rowOff>
    </xdr:from>
    <xdr:to>
      <xdr:col>18</xdr:col>
      <xdr:colOff>177800</xdr:colOff>
      <xdr:row>15</xdr:row>
      <xdr:rowOff>103645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98026"/>
          <a:ext cx="698500" cy="24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61493</xdr:rowOff>
    </xdr:from>
    <xdr:to>
      <xdr:col>19</xdr:col>
      <xdr:colOff>38100</xdr:colOff>
      <xdr:row>17</xdr:row>
      <xdr:rowOff>163093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237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147870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0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36081</xdr:rowOff>
    </xdr:from>
    <xdr:to>
      <xdr:col>15</xdr:col>
      <xdr:colOff>101600</xdr:colOff>
      <xdr:row>17</xdr:row>
      <xdr:rowOff>137681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98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122458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8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168059</xdr:rowOff>
    </xdr:from>
    <xdr:to>
      <xdr:col>29</xdr:col>
      <xdr:colOff>177800</xdr:colOff>
      <xdr:row>15</xdr:row>
      <xdr:rowOff>98209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15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13136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6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5143</xdr:rowOff>
    </xdr:from>
    <xdr:to>
      <xdr:col>26</xdr:col>
      <xdr:colOff>101600</xdr:colOff>
      <xdr:row>15</xdr:row>
      <xdr:rowOff>106743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24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116920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93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27089</xdr:rowOff>
    </xdr:from>
    <xdr:to>
      <xdr:col>22</xdr:col>
      <xdr:colOff>165100</xdr:colOff>
      <xdr:row>15</xdr:row>
      <xdr:rowOff>128689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46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138866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1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27851</xdr:rowOff>
    </xdr:from>
    <xdr:to>
      <xdr:col>19</xdr:col>
      <xdr:colOff>38100</xdr:colOff>
      <xdr:row>15</xdr:row>
      <xdr:rowOff>129451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472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139628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16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52845</xdr:rowOff>
    </xdr:from>
    <xdr:to>
      <xdr:col>15</xdr:col>
      <xdr:colOff>101600</xdr:colOff>
      <xdr:row>15</xdr:row>
      <xdr:rowOff>154445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72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164622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4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178054</xdr:rowOff>
    </xdr:from>
    <xdr:to>
      <xdr:col>29</xdr:col>
      <xdr:colOff>127000</xdr:colOff>
      <xdr:row>37</xdr:row>
      <xdr:rowOff>204419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02604"/>
          <a:ext cx="0" cy="12265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176496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3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204419</xdr:rowOff>
    </xdr:from>
    <xdr:to>
      <xdr:col>30</xdr:col>
      <xdr:colOff>25400</xdr:colOff>
      <xdr:row>37</xdr:row>
      <xdr:rowOff>204419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29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92981</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46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178054</xdr:rowOff>
    </xdr:from>
    <xdr:to>
      <xdr:col>30</xdr:col>
      <xdr:colOff>25400</xdr:colOff>
      <xdr:row>33</xdr:row>
      <xdr:rowOff>178054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026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233832</xdr:rowOff>
    </xdr:from>
    <xdr:to>
      <xdr:col>29</xdr:col>
      <xdr:colOff>127000</xdr:colOff>
      <xdr:row>34</xdr:row>
      <xdr:rowOff>276771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01282"/>
          <a:ext cx="647700" cy="42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77385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87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105308</xdr:rowOff>
    </xdr:from>
    <xdr:to>
      <xdr:col>29</xdr:col>
      <xdr:colOff>177800</xdr:colOff>
      <xdr:row>35</xdr:row>
      <xdr:rowOff>206908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276771</xdr:rowOff>
    </xdr:from>
    <xdr:to>
      <xdr:col>26</xdr:col>
      <xdr:colOff>50800</xdr:colOff>
      <xdr:row>35</xdr:row>
      <xdr:rowOff>22034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44221"/>
          <a:ext cx="698500" cy="88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122796</xdr:rowOff>
    </xdr:from>
    <xdr:to>
      <xdr:col>26</xdr:col>
      <xdr:colOff>101600</xdr:colOff>
      <xdr:row>35</xdr:row>
      <xdr:rowOff>224396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209173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19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12776</xdr:rowOff>
    </xdr:from>
    <xdr:to>
      <xdr:col>22</xdr:col>
      <xdr:colOff>114300</xdr:colOff>
      <xdr:row>35</xdr:row>
      <xdr:rowOff>22034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23126"/>
          <a:ext cx="698500" cy="9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129578</xdr:rowOff>
    </xdr:from>
    <xdr:to>
      <xdr:col>22</xdr:col>
      <xdr:colOff>165100</xdr:colOff>
      <xdr:row>35</xdr:row>
      <xdr:rowOff>231178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215955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12776</xdr:rowOff>
    </xdr:from>
    <xdr:to>
      <xdr:col>18</xdr:col>
      <xdr:colOff>177800</xdr:colOff>
      <xdr:row>35</xdr:row>
      <xdr:rowOff>116713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23126"/>
          <a:ext cx="698500" cy="103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117463</xdr:rowOff>
    </xdr:from>
    <xdr:to>
      <xdr:col>19</xdr:col>
      <xdr:colOff>38100</xdr:colOff>
      <xdr:row>35</xdr:row>
      <xdr:rowOff>219063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278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203840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258051</xdr:rowOff>
    </xdr:from>
    <xdr:to>
      <xdr:col>15</xdr:col>
      <xdr:colOff>101600</xdr:colOff>
      <xdr:row>36</xdr:row>
      <xdr:rowOff>16751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68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1528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5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183032</xdr:rowOff>
    </xdr:from>
    <xdr:to>
      <xdr:col>29</xdr:col>
      <xdr:colOff>177800</xdr:colOff>
      <xdr:row>34</xdr:row>
      <xdr:rowOff>284632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50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28109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95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225971</xdr:rowOff>
    </xdr:from>
    <xdr:to>
      <xdr:col>26</xdr:col>
      <xdr:colOff>101600</xdr:colOff>
      <xdr:row>34</xdr:row>
      <xdr:rowOff>327571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93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337748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62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314134</xdr:rowOff>
    </xdr:from>
    <xdr:to>
      <xdr:col>22</xdr:col>
      <xdr:colOff>165100</xdr:colOff>
      <xdr:row>35</xdr:row>
      <xdr:rowOff>72834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81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83011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5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304876</xdr:rowOff>
    </xdr:from>
    <xdr:to>
      <xdr:col>19</xdr:col>
      <xdr:colOff>38100</xdr:colOff>
      <xdr:row>35</xdr:row>
      <xdr:rowOff>63576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72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73753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41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65913</xdr:rowOff>
    </xdr:from>
    <xdr:to>
      <xdr:col>15</xdr:col>
      <xdr:colOff>101600</xdr:colOff>
      <xdr:row>35</xdr:row>
      <xdr:rowOff>167513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76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177690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4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186,393
179,711
212.47
87,314,176
85,316,489
1,783,726
44,849,728
72,350,945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94502</xdr:rowOff>
    </xdr:from>
    <xdr:to>
      <xdr:col>24</xdr:col>
      <xdr:colOff>62865</xdr:colOff>
      <xdr:row>38</xdr:row>
      <xdr:rowOff>60180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38002"/>
          <a:ext cx="1270" cy="133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64007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7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60180</xdr:rowOff>
    </xdr:from>
    <xdr:to>
      <xdr:col>24</xdr:col>
      <xdr:colOff>152400</xdr:colOff>
      <xdr:row>38</xdr:row>
      <xdr:rowOff>60180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7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41179</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94502</xdr:rowOff>
    </xdr:from>
    <xdr:to>
      <xdr:col>24</xdr:col>
      <xdr:colOff>152400</xdr:colOff>
      <xdr:row>30</xdr:row>
      <xdr:rowOff>94502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3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38430</xdr:rowOff>
    </xdr:from>
    <xdr:to>
      <xdr:col>24</xdr:col>
      <xdr:colOff>63500</xdr:colOff>
      <xdr:row>35</xdr:row>
      <xdr:rowOff>61290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3797300" y="60391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158444</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162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135567</xdr:rowOff>
    </xdr:from>
    <xdr:to>
      <xdr:col>24</xdr:col>
      <xdr:colOff>114300</xdr:colOff>
      <xdr:row>35</xdr:row>
      <xdr:rowOff>65717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6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38430</xdr:rowOff>
    </xdr:from>
    <xdr:to>
      <xdr:col>19</xdr:col>
      <xdr:colOff>177800</xdr:colOff>
      <xdr:row>35</xdr:row>
      <xdr:rowOff>76672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39180"/>
          <a:ext cx="889000" cy="3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156076</xdr:rowOff>
    </xdr:from>
    <xdr:to>
      <xdr:col>20</xdr:col>
      <xdr:colOff>38100</xdr:colOff>
      <xdr:row>35</xdr:row>
      <xdr:rowOff>86226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59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102753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76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76672</xdr:rowOff>
    </xdr:from>
    <xdr:to>
      <xdr:col>15</xdr:col>
      <xdr:colOff>50800</xdr:colOff>
      <xdr:row>35</xdr:row>
      <xdr:rowOff>110603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77422"/>
          <a:ext cx="889000" cy="3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6767</xdr:rowOff>
    </xdr:from>
    <xdr:to>
      <xdr:col>15</xdr:col>
      <xdr:colOff>101600</xdr:colOff>
      <xdr:row>35</xdr:row>
      <xdr:rowOff>108367</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0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124894</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78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86991</xdr:rowOff>
    </xdr:from>
    <xdr:to>
      <xdr:col>10</xdr:col>
      <xdr:colOff>114300</xdr:colOff>
      <xdr:row>35</xdr:row>
      <xdr:rowOff>110603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087741"/>
          <a:ext cx="889000" cy="2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143666</xdr:rowOff>
    </xdr:from>
    <xdr:to>
      <xdr:col>10</xdr:col>
      <xdr:colOff>165100</xdr:colOff>
      <xdr:row>36</xdr:row>
      <xdr:rowOff>73816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64943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3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24076</xdr:rowOff>
    </xdr:from>
    <xdr:to>
      <xdr:col>6</xdr:col>
      <xdr:colOff>38100</xdr:colOff>
      <xdr:row>36</xdr:row>
      <xdr:rowOff>125676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9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116803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8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10490</xdr:rowOff>
    </xdr:from>
    <xdr:to>
      <xdr:col>24</xdr:col>
      <xdr:colOff>114300</xdr:colOff>
      <xdr:row>35</xdr:row>
      <xdr:rowOff>112090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160367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8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159080</xdr:rowOff>
    </xdr:from>
    <xdr:to>
      <xdr:col>20</xdr:col>
      <xdr:colOff>38100</xdr:colOff>
      <xdr:row>35</xdr:row>
      <xdr:rowOff>89230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80357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8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25872</xdr:rowOff>
    </xdr:from>
    <xdr:to>
      <xdr:col>15</xdr:col>
      <xdr:colOff>101600</xdr:colOff>
      <xdr:row>35</xdr:row>
      <xdr:rowOff>127472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2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118599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11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59803</xdr:rowOff>
    </xdr:from>
    <xdr:to>
      <xdr:col>10</xdr:col>
      <xdr:colOff>165100</xdr:colOff>
      <xdr:row>35</xdr:row>
      <xdr:rowOff>161403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6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6480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3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36191</xdr:rowOff>
    </xdr:from>
    <xdr:to>
      <xdr:col>6</xdr:col>
      <xdr:colOff>38100</xdr:colOff>
      <xdr:row>35</xdr:row>
      <xdr:rowOff>137791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154318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1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77597</xdr:rowOff>
    </xdr:from>
    <xdr:to>
      <xdr:col>24</xdr:col>
      <xdr:colOff>62865</xdr:colOff>
      <xdr:row>55</xdr:row>
      <xdr:rowOff>144787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21547"/>
          <a:ext cx="1270" cy="75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148614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57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144787</xdr:rowOff>
    </xdr:from>
    <xdr:to>
      <xdr:col>24</xdr:col>
      <xdr:colOff>152400</xdr:colOff>
      <xdr:row>55</xdr:row>
      <xdr:rowOff>144787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57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24274</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9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77597</xdr:rowOff>
    </xdr:from>
    <xdr:to>
      <xdr:col>24</xdr:col>
      <xdr:colOff>152400</xdr:colOff>
      <xdr:row>51</xdr:row>
      <xdr:rowOff>77597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21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84645</xdr:rowOff>
    </xdr:from>
    <xdr:to>
      <xdr:col>24</xdr:col>
      <xdr:colOff>63500</xdr:colOff>
      <xdr:row>56</xdr:row>
      <xdr:rowOff>5417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514395"/>
          <a:ext cx="838200" cy="9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166241</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0816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143364</xdr:rowOff>
    </xdr:from>
    <xdr:to>
      <xdr:col>24</xdr:col>
      <xdr:colOff>114300</xdr:colOff>
      <xdr:row>54</xdr:row>
      <xdr:rowOff>73514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23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5417</xdr:rowOff>
    </xdr:from>
    <xdr:to>
      <xdr:col>19</xdr:col>
      <xdr:colOff>177800</xdr:colOff>
      <xdr:row>57</xdr:row>
      <xdr:rowOff>33058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606617"/>
          <a:ext cx="889000" cy="19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53315</xdr:rowOff>
    </xdr:from>
    <xdr:to>
      <xdr:col>20</xdr:col>
      <xdr:colOff>38100</xdr:colOff>
      <xdr:row>54</xdr:row>
      <xdr:rowOff>154915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31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171442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08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33058</xdr:rowOff>
    </xdr:from>
    <xdr:to>
      <xdr:col>15</xdr:col>
      <xdr:colOff>50800</xdr:colOff>
      <xdr:row>57</xdr:row>
      <xdr:rowOff>150902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05708"/>
          <a:ext cx="889000" cy="11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17844</xdr:rowOff>
    </xdr:from>
    <xdr:to>
      <xdr:col>15</xdr:col>
      <xdr:colOff>101600</xdr:colOff>
      <xdr:row>55</xdr:row>
      <xdr:rowOff>119444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44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135971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22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150902</xdr:rowOff>
    </xdr:from>
    <xdr:to>
      <xdr:col>10</xdr:col>
      <xdr:colOff>114300</xdr:colOff>
      <xdr:row>58</xdr:row>
      <xdr:rowOff>15227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23552"/>
          <a:ext cx="889000" cy="3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77203</xdr:rowOff>
    </xdr:from>
    <xdr:to>
      <xdr:col>10</xdr:col>
      <xdr:colOff>165100</xdr:colOff>
      <xdr:row>56</xdr:row>
      <xdr:rowOff>7353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50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23880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28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121285</xdr:rowOff>
    </xdr:from>
    <xdr:to>
      <xdr:col>6</xdr:col>
      <xdr:colOff>38100</xdr:colOff>
      <xdr:row>56</xdr:row>
      <xdr:rowOff>51435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55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67962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32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33845</xdr:rowOff>
    </xdr:from>
    <xdr:to>
      <xdr:col>24</xdr:col>
      <xdr:colOff>114300</xdr:colOff>
      <xdr:row>55</xdr:row>
      <xdr:rowOff>135445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6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120222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37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126067</xdr:rowOff>
    </xdr:from>
    <xdr:to>
      <xdr:col>20</xdr:col>
      <xdr:colOff>38100</xdr:colOff>
      <xdr:row>56</xdr:row>
      <xdr:rowOff>56217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55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47344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64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153708</xdr:rowOff>
    </xdr:from>
    <xdr:to>
      <xdr:col>15</xdr:col>
      <xdr:colOff>101600</xdr:colOff>
      <xdr:row>57</xdr:row>
      <xdr:rowOff>83858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5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74985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4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100102</xdr:rowOff>
    </xdr:from>
    <xdr:to>
      <xdr:col>10</xdr:col>
      <xdr:colOff>165100</xdr:colOff>
      <xdr:row>58</xdr:row>
      <xdr:rowOff>30252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7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21379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6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135877</xdr:rowOff>
    </xdr:from>
    <xdr:to>
      <xdr:col>6</xdr:col>
      <xdr:colOff>38100</xdr:colOff>
      <xdr:row>58</xdr:row>
      <xdr:rowOff>66027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57154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135642</xdr:rowOff>
    </xdr:from>
    <xdr:to>
      <xdr:col>24</xdr:col>
      <xdr:colOff>62865</xdr:colOff>
      <xdr:row>78</xdr:row>
      <xdr:rowOff>9398</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37142"/>
          <a:ext cx="1270" cy="124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13225</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386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9398</xdr:rowOff>
    </xdr:from>
    <xdr:to>
      <xdr:col>24</xdr:col>
      <xdr:colOff>152400</xdr:colOff>
      <xdr:row>78</xdr:row>
      <xdr:rowOff>9398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38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82319</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91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135642</xdr:rowOff>
    </xdr:from>
    <xdr:to>
      <xdr:col>24</xdr:col>
      <xdr:colOff>152400</xdr:colOff>
      <xdr:row>70</xdr:row>
      <xdr:rowOff>135642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37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81407</xdr:rowOff>
    </xdr:from>
    <xdr:to>
      <xdr:col>24</xdr:col>
      <xdr:colOff>63500</xdr:colOff>
      <xdr:row>77</xdr:row>
      <xdr:rowOff>88094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83057"/>
          <a:ext cx="838200" cy="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58570</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173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35694</xdr:rowOff>
    </xdr:from>
    <xdr:to>
      <xdr:col>24</xdr:col>
      <xdr:colOff>114300</xdr:colOff>
      <xdr:row>76</xdr:row>
      <xdr:rowOff>137294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06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66890</xdr:rowOff>
    </xdr:from>
    <xdr:to>
      <xdr:col>19</xdr:col>
      <xdr:colOff>177800</xdr:colOff>
      <xdr:row>77</xdr:row>
      <xdr:rowOff>88094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68540"/>
          <a:ext cx="889000" cy="2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27178</xdr:rowOff>
    </xdr:from>
    <xdr:to>
      <xdr:col>20</xdr:col>
      <xdr:colOff>38100</xdr:colOff>
      <xdr:row>76</xdr:row>
      <xdr:rowOff>128778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05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145305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283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66890</xdr:rowOff>
    </xdr:from>
    <xdr:to>
      <xdr:col>15</xdr:col>
      <xdr:colOff>50800</xdr:colOff>
      <xdr:row>77</xdr:row>
      <xdr:rowOff>79693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268540"/>
          <a:ext cx="889000" cy="1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36951</xdr:rowOff>
    </xdr:from>
    <xdr:to>
      <xdr:col>15</xdr:col>
      <xdr:colOff>101600</xdr:colOff>
      <xdr:row>76</xdr:row>
      <xdr:rowOff>138551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06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155077</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284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68263</xdr:rowOff>
    </xdr:from>
    <xdr:to>
      <xdr:col>10</xdr:col>
      <xdr:colOff>114300</xdr:colOff>
      <xdr:row>77</xdr:row>
      <xdr:rowOff>79693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26991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83241</xdr:rowOff>
    </xdr:from>
    <xdr:to>
      <xdr:col>10</xdr:col>
      <xdr:colOff>165100</xdr:colOff>
      <xdr:row>77</xdr:row>
      <xdr:rowOff>13391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29919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59982</xdr:rowOff>
    </xdr:from>
    <xdr:to>
      <xdr:col>6</xdr:col>
      <xdr:colOff>38100</xdr:colOff>
      <xdr:row>76</xdr:row>
      <xdr:rowOff>161582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09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6659</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286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30607</xdr:rowOff>
    </xdr:from>
    <xdr:to>
      <xdr:col>24</xdr:col>
      <xdr:colOff>114300</xdr:colOff>
      <xdr:row>77</xdr:row>
      <xdr:rowOff>132207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3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116984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147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37294</xdr:rowOff>
    </xdr:from>
    <xdr:to>
      <xdr:col>20</xdr:col>
      <xdr:colOff>38100</xdr:colOff>
      <xdr:row>77</xdr:row>
      <xdr:rowOff>138894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3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130021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33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16090</xdr:rowOff>
    </xdr:from>
    <xdr:to>
      <xdr:col>15</xdr:col>
      <xdr:colOff>101600</xdr:colOff>
      <xdr:row>77</xdr:row>
      <xdr:rowOff>117690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1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108817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31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28893</xdr:rowOff>
    </xdr:from>
    <xdr:to>
      <xdr:col>10</xdr:col>
      <xdr:colOff>165100</xdr:colOff>
      <xdr:row>77</xdr:row>
      <xdr:rowOff>130493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121620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32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17463</xdr:rowOff>
    </xdr:from>
    <xdr:to>
      <xdr:col>6</xdr:col>
      <xdr:colOff>38100</xdr:colOff>
      <xdr:row>77</xdr:row>
      <xdr:rowOff>119063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1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110190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31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102972</xdr:rowOff>
    </xdr:from>
    <xdr:to>
      <xdr:col>24</xdr:col>
      <xdr:colOff>62865</xdr:colOff>
      <xdr:row>99</xdr:row>
      <xdr:rowOff>108229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33472"/>
          <a:ext cx="1270" cy="1548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112056</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8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108229</xdr:rowOff>
    </xdr:from>
    <xdr:to>
      <xdr:col>24</xdr:col>
      <xdr:colOff>152400</xdr:colOff>
      <xdr:row>99</xdr:row>
      <xdr:rowOff>108229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8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49649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102972</xdr:rowOff>
    </xdr:from>
    <xdr:to>
      <xdr:col>24</xdr:col>
      <xdr:colOff>152400</xdr:colOff>
      <xdr:row>90</xdr:row>
      <xdr:rowOff>102972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33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7547</xdr:rowOff>
    </xdr:from>
    <xdr:to>
      <xdr:col>24</xdr:col>
      <xdr:colOff>63500</xdr:colOff>
      <xdr:row>96</xdr:row>
      <xdr:rowOff>105389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466747"/>
          <a:ext cx="838200" cy="9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69232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528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90805</xdr:rowOff>
    </xdr:from>
    <xdr:to>
      <xdr:col>24</xdr:col>
      <xdr:colOff>114300</xdr:colOff>
      <xdr:row>97</xdr:row>
      <xdr:rowOff>20955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7547</xdr:rowOff>
    </xdr:from>
    <xdr:to>
      <xdr:col>19</xdr:col>
      <xdr:colOff>177800</xdr:colOff>
      <xdr:row>97</xdr:row>
      <xdr:rowOff>148507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66747"/>
          <a:ext cx="889000" cy="3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153550</xdr:rowOff>
    </xdr:from>
    <xdr:to>
      <xdr:col>20</xdr:col>
      <xdr:colOff>38100</xdr:colOff>
      <xdr:row>96</xdr:row>
      <xdr:rowOff>83700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74827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148507</xdr:rowOff>
    </xdr:from>
    <xdr:to>
      <xdr:col>15</xdr:col>
      <xdr:colOff>50800</xdr:colOff>
      <xdr:row>98</xdr:row>
      <xdr:rowOff>15537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779157"/>
          <a:ext cx="889000" cy="3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85939</xdr:rowOff>
    </xdr:from>
    <xdr:to>
      <xdr:col>15</xdr:col>
      <xdr:colOff>101600</xdr:colOff>
      <xdr:row>98</xdr:row>
      <xdr:rowOff>16089</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32616</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15537</xdr:rowOff>
    </xdr:from>
    <xdr:to>
      <xdr:col>10</xdr:col>
      <xdr:colOff>114300</xdr:colOff>
      <xdr:row>98</xdr:row>
      <xdr:rowOff>75409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17637"/>
          <a:ext cx="889000" cy="5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131899</xdr:rowOff>
    </xdr:from>
    <xdr:to>
      <xdr:col>10</xdr:col>
      <xdr:colOff>165100</xdr:colOff>
      <xdr:row>98</xdr:row>
      <xdr:rowOff>62049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76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78576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3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47392</xdr:rowOff>
    </xdr:from>
    <xdr:to>
      <xdr:col>6</xdr:col>
      <xdr:colOff>38100</xdr:colOff>
      <xdr:row>99</xdr:row>
      <xdr:rowOff>148992</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70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140119</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71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54589</xdr:rowOff>
    </xdr:from>
    <xdr:to>
      <xdr:col>24</xdr:col>
      <xdr:colOff>114300</xdr:colOff>
      <xdr:row>96</xdr:row>
      <xdr:rowOff>156189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77466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65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128197</xdr:rowOff>
    </xdr:from>
    <xdr:to>
      <xdr:col>20</xdr:col>
      <xdr:colOff>38100</xdr:colOff>
      <xdr:row>96</xdr:row>
      <xdr:rowOff>58347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1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74874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91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97707</xdr:rowOff>
    </xdr:from>
    <xdr:to>
      <xdr:col>15</xdr:col>
      <xdr:colOff>101600</xdr:colOff>
      <xdr:row>98</xdr:row>
      <xdr:rowOff>27857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18984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8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136187</xdr:rowOff>
    </xdr:from>
    <xdr:to>
      <xdr:col>10</xdr:col>
      <xdr:colOff>165100</xdr:colOff>
      <xdr:row>98</xdr:row>
      <xdr:rowOff>66337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6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57464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85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24609</xdr:rowOff>
    </xdr:from>
    <xdr:to>
      <xdr:col>6</xdr:col>
      <xdr:colOff>38100</xdr:colOff>
      <xdr:row>98</xdr:row>
      <xdr:rowOff>126209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2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142736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60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131949</xdr:rowOff>
    </xdr:from>
    <xdr:to>
      <xdr:col>54</xdr:col>
      <xdr:colOff>189865</xdr:colOff>
      <xdr:row>39</xdr:row>
      <xdr:rowOff>165205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6132699"/>
          <a:ext cx="1270" cy="719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169032</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5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165205</xdr:rowOff>
    </xdr:from>
    <xdr:to>
      <xdr:col>55</xdr:col>
      <xdr:colOff>88900</xdr:colOff>
      <xdr:row>39</xdr:row>
      <xdr:rowOff>165205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1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78626</xdr:rowOff>
    </xdr:from>
    <xdr:ext cx="534377"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90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131949</xdr:rowOff>
    </xdr:from>
    <xdr:to>
      <xdr:col>55</xdr:col>
      <xdr:colOff>88900</xdr:colOff>
      <xdr:row>35</xdr:row>
      <xdr:rowOff>131949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132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5436</xdr:rowOff>
    </xdr:from>
    <xdr:to>
      <xdr:col>55</xdr:col>
      <xdr:colOff>0</xdr:colOff>
      <xdr:row>36</xdr:row>
      <xdr:rowOff>92173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177636"/>
          <a:ext cx="838200" cy="8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60785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575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82358</xdr:rowOff>
    </xdr:from>
    <xdr:to>
      <xdr:col>55</xdr:col>
      <xdr:colOff>50800</xdr:colOff>
      <xdr:row>39</xdr:row>
      <xdr:rowOff>12508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59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91694</xdr:rowOff>
    </xdr:from>
    <xdr:to>
      <xdr:col>50</xdr:col>
      <xdr:colOff>114300</xdr:colOff>
      <xdr:row>36</xdr:row>
      <xdr:rowOff>92173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5235194"/>
          <a:ext cx="889000" cy="102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121524</xdr:rowOff>
    </xdr:from>
    <xdr:to>
      <xdr:col>50</xdr:col>
      <xdr:colOff>165100</xdr:colOff>
      <xdr:row>39</xdr:row>
      <xdr:rowOff>51674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636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42801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72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91694</xdr:rowOff>
    </xdr:from>
    <xdr:to>
      <xdr:col>45</xdr:col>
      <xdr:colOff>177800</xdr:colOff>
      <xdr:row>37</xdr:row>
      <xdr:rowOff>40313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5235194"/>
          <a:ext cx="889000" cy="114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64734</xdr:rowOff>
    </xdr:from>
    <xdr:to>
      <xdr:col>46</xdr:col>
      <xdr:colOff>38100</xdr:colOff>
      <xdr:row>32</xdr:row>
      <xdr:rowOff>166334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5551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157461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50795" y="564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40313</xdr:rowOff>
    </xdr:from>
    <xdr:to>
      <xdr:col>41</xdr:col>
      <xdr:colOff>50800</xdr:colOff>
      <xdr:row>37</xdr:row>
      <xdr:rowOff>68671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6972300" y="6383963"/>
          <a:ext cx="889000" cy="28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31619</xdr:rowOff>
    </xdr:from>
    <xdr:to>
      <xdr:col>41</xdr:col>
      <xdr:colOff>101600</xdr:colOff>
      <xdr:row>39</xdr:row>
      <xdr:rowOff>133219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718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124346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81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25066</xdr:rowOff>
    </xdr:from>
    <xdr:to>
      <xdr:col>36</xdr:col>
      <xdr:colOff>165100</xdr:colOff>
      <xdr:row>39</xdr:row>
      <xdr:rowOff>126666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6711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117793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05111" y="680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126086</xdr:rowOff>
    </xdr:from>
    <xdr:to>
      <xdr:col>55</xdr:col>
      <xdr:colOff>50800</xdr:colOff>
      <xdr:row>36</xdr:row>
      <xdr:rowOff>56236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2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41013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04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41373</xdr:rowOff>
    </xdr:from>
    <xdr:to>
      <xdr:col>50</xdr:col>
      <xdr:colOff>165100</xdr:colOff>
      <xdr:row>36</xdr:row>
      <xdr:rowOff>142973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1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159500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98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40894</xdr:rowOff>
    </xdr:from>
    <xdr:to>
      <xdr:col>46</xdr:col>
      <xdr:colOff>38100</xdr:colOff>
      <xdr:row>30</xdr:row>
      <xdr:rowOff>142494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51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159021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50795" y="495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160963</xdr:rowOff>
    </xdr:from>
    <xdr:to>
      <xdr:col>41</xdr:col>
      <xdr:colOff>101600</xdr:colOff>
      <xdr:row>37</xdr:row>
      <xdr:rowOff>91113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3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107640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10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17871</xdr:rowOff>
    </xdr:from>
    <xdr:to>
      <xdr:col>36</xdr:col>
      <xdr:colOff>165100</xdr:colOff>
      <xdr:row>37</xdr:row>
      <xdr:rowOff>119471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636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135998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705111" y="613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130180</xdr:rowOff>
    </xdr:from>
    <xdr:to>
      <xdr:col>54</xdr:col>
      <xdr:colOff>189865</xdr:colOff>
      <xdr:row>59</xdr:row>
      <xdr:rowOff>143325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02680"/>
          <a:ext cx="1270" cy="155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147152</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26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143325</xdr:rowOff>
    </xdr:from>
    <xdr:to>
      <xdr:col>55</xdr:col>
      <xdr:colOff>88900</xdr:colOff>
      <xdr:row>59</xdr:row>
      <xdr:rowOff>143325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25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76857</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7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130180</xdr:rowOff>
    </xdr:from>
    <xdr:to>
      <xdr:col>55</xdr:col>
      <xdr:colOff>88900</xdr:colOff>
      <xdr:row>50</xdr:row>
      <xdr:rowOff>130180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0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98732</xdr:rowOff>
    </xdr:from>
    <xdr:to>
      <xdr:col>55</xdr:col>
      <xdr:colOff>0</xdr:colOff>
      <xdr:row>59</xdr:row>
      <xdr:rowOff>44047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10042832"/>
          <a:ext cx="838200" cy="1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137151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6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114274</xdr:rowOff>
    </xdr:from>
    <xdr:to>
      <xdr:col>55</xdr:col>
      <xdr:colOff>50800</xdr:colOff>
      <xdr:row>57</xdr:row>
      <xdr:rowOff>44424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91890</xdr:rowOff>
    </xdr:from>
    <xdr:to>
      <xdr:col>50</xdr:col>
      <xdr:colOff>114300</xdr:colOff>
      <xdr:row>59</xdr:row>
      <xdr:rowOff>44047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864540"/>
          <a:ext cx="889000" cy="29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103514</xdr:rowOff>
    </xdr:from>
    <xdr:to>
      <xdr:col>50</xdr:col>
      <xdr:colOff>165100</xdr:colOff>
      <xdr:row>57</xdr:row>
      <xdr:rowOff>33664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50191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47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160764</xdr:rowOff>
    </xdr:from>
    <xdr:to>
      <xdr:col>45</xdr:col>
      <xdr:colOff>177800</xdr:colOff>
      <xdr:row>57</xdr:row>
      <xdr:rowOff>91890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761964"/>
          <a:ext cx="889000" cy="10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36795</xdr:rowOff>
    </xdr:from>
    <xdr:to>
      <xdr:col>46</xdr:col>
      <xdr:colOff>38100</xdr:colOff>
      <xdr:row>56</xdr:row>
      <xdr:rowOff>138395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6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154922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4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149873</xdr:rowOff>
    </xdr:from>
    <xdr:to>
      <xdr:col>41</xdr:col>
      <xdr:colOff>50800</xdr:colOff>
      <xdr:row>56</xdr:row>
      <xdr:rowOff>160764</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751073"/>
          <a:ext cx="889000" cy="1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42380</xdr:rowOff>
    </xdr:from>
    <xdr:to>
      <xdr:col>41</xdr:col>
      <xdr:colOff>101600</xdr:colOff>
      <xdr:row>56</xdr:row>
      <xdr:rowOff>143980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4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160507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4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153855</xdr:rowOff>
    </xdr:from>
    <xdr:to>
      <xdr:col>36</xdr:col>
      <xdr:colOff>165100</xdr:colOff>
      <xdr:row>57</xdr:row>
      <xdr:rowOff>84005</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5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75132</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4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47932</xdr:rowOff>
    </xdr:from>
    <xdr:to>
      <xdr:col>55</xdr:col>
      <xdr:colOff>50800</xdr:colOff>
      <xdr:row>58</xdr:row>
      <xdr:rowOff>149532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99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26359</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97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164697</xdr:rowOff>
    </xdr:from>
    <xdr:to>
      <xdr:col>50</xdr:col>
      <xdr:colOff>165100</xdr:colOff>
      <xdr:row>59</xdr:row>
      <xdr:rowOff>94847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1010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85974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20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41090</xdr:rowOff>
    </xdr:from>
    <xdr:to>
      <xdr:col>46</xdr:col>
      <xdr:colOff>38100</xdr:colOff>
      <xdr:row>57</xdr:row>
      <xdr:rowOff>142690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133817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0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109964</xdr:rowOff>
    </xdr:from>
    <xdr:to>
      <xdr:col>41</xdr:col>
      <xdr:colOff>101600</xdr:colOff>
      <xdr:row>57</xdr:row>
      <xdr:rowOff>40114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31241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80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99073</xdr:rowOff>
    </xdr:from>
    <xdr:to>
      <xdr:col>36</xdr:col>
      <xdr:colOff>165100</xdr:colOff>
      <xdr:row>57</xdr:row>
      <xdr:rowOff>29223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0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45750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47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90848</xdr:rowOff>
    </xdr:from>
    <xdr:to>
      <xdr:col>54</xdr:col>
      <xdr:colOff>189865</xdr:colOff>
      <xdr:row>78</xdr:row>
      <xdr:rowOff>124475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63798"/>
          <a:ext cx="1270" cy="123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128302</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1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124475</xdr:rowOff>
    </xdr:from>
    <xdr:to>
      <xdr:col>55</xdr:col>
      <xdr:colOff>88900</xdr:colOff>
      <xdr:row>78</xdr:row>
      <xdr:rowOff>124475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497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37525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3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90848</xdr:rowOff>
    </xdr:from>
    <xdr:to>
      <xdr:col>55</xdr:col>
      <xdr:colOff>88900</xdr:colOff>
      <xdr:row>71</xdr:row>
      <xdr:rowOff>90848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6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71532</xdr:rowOff>
    </xdr:from>
    <xdr:to>
      <xdr:col>55</xdr:col>
      <xdr:colOff>0</xdr:colOff>
      <xdr:row>78</xdr:row>
      <xdr:rowOff>94208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44632"/>
          <a:ext cx="838200" cy="2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170367</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29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147490</xdr:rowOff>
    </xdr:from>
    <xdr:to>
      <xdr:col>55</xdr:col>
      <xdr:colOff>50800</xdr:colOff>
      <xdr:row>77</xdr:row>
      <xdr:rowOff>77640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7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29514</xdr:rowOff>
    </xdr:from>
    <xdr:to>
      <xdr:col>50</xdr:col>
      <xdr:colOff>114300</xdr:colOff>
      <xdr:row>78</xdr:row>
      <xdr:rowOff>94208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402614"/>
          <a:ext cx="889000" cy="6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134117</xdr:rowOff>
    </xdr:from>
    <xdr:to>
      <xdr:col>50</xdr:col>
      <xdr:colOff>165100</xdr:colOff>
      <xdr:row>77</xdr:row>
      <xdr:rowOff>64267</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6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80794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93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29514</xdr:rowOff>
    </xdr:from>
    <xdr:to>
      <xdr:col>45</xdr:col>
      <xdr:colOff>177800</xdr:colOff>
      <xdr:row>78</xdr:row>
      <xdr:rowOff>51003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402614"/>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116241</xdr:rowOff>
    </xdr:from>
    <xdr:to>
      <xdr:col>46</xdr:col>
      <xdr:colOff>38100</xdr:colOff>
      <xdr:row>77</xdr:row>
      <xdr:rowOff>46391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62917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2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145872</xdr:rowOff>
    </xdr:from>
    <xdr:to>
      <xdr:col>41</xdr:col>
      <xdr:colOff>50800</xdr:colOff>
      <xdr:row>78</xdr:row>
      <xdr:rowOff>51003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347522"/>
          <a:ext cx="8890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143033</xdr:rowOff>
    </xdr:from>
    <xdr:to>
      <xdr:col>41</xdr:col>
      <xdr:colOff>101600</xdr:colOff>
      <xdr:row>77</xdr:row>
      <xdr:rowOff>73183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1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89709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8021</xdr:rowOff>
    </xdr:from>
    <xdr:to>
      <xdr:col>36</xdr:col>
      <xdr:colOff>165100</xdr:colOff>
      <xdr:row>77</xdr:row>
      <xdr:rowOff>109621</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0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126148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98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20732</xdr:rowOff>
    </xdr:from>
    <xdr:to>
      <xdr:col>55</xdr:col>
      <xdr:colOff>50800</xdr:colOff>
      <xdr:row>78</xdr:row>
      <xdr:rowOff>122332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9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107109</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0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43408</xdr:rowOff>
    </xdr:from>
    <xdr:to>
      <xdr:col>50</xdr:col>
      <xdr:colOff>165100</xdr:colOff>
      <xdr:row>78</xdr:row>
      <xdr:rowOff>145008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1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136135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0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150164</xdr:rowOff>
    </xdr:from>
    <xdr:to>
      <xdr:col>46</xdr:col>
      <xdr:colOff>38100</xdr:colOff>
      <xdr:row>78</xdr:row>
      <xdr:rowOff>80314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71441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44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203</xdr:rowOff>
    </xdr:from>
    <xdr:to>
      <xdr:col>41</xdr:col>
      <xdr:colOff>101600</xdr:colOff>
      <xdr:row>78</xdr:row>
      <xdr:rowOff>101803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92930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46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95072</xdr:rowOff>
    </xdr:from>
    <xdr:to>
      <xdr:col>36</xdr:col>
      <xdr:colOff>165100</xdr:colOff>
      <xdr:row>78</xdr:row>
      <xdr:rowOff>25222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2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16349</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38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149141</xdr:rowOff>
    </xdr:from>
    <xdr:to>
      <xdr:col>54</xdr:col>
      <xdr:colOff>189865</xdr:colOff>
      <xdr:row>98</xdr:row>
      <xdr:rowOff>25081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579641"/>
          <a:ext cx="1270" cy="1247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28908</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3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25081</xdr:rowOff>
    </xdr:from>
    <xdr:to>
      <xdr:col>55</xdr:col>
      <xdr:colOff>88900</xdr:colOff>
      <xdr:row>98</xdr:row>
      <xdr:rowOff>25081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27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95818</xdr:rowOff>
    </xdr:from>
    <xdr:ext cx="534377"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35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149141</xdr:rowOff>
    </xdr:from>
    <xdr:to>
      <xdr:col>55</xdr:col>
      <xdr:colOff>88900</xdr:colOff>
      <xdr:row>90</xdr:row>
      <xdr:rowOff>149141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57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83031</xdr:rowOff>
    </xdr:from>
    <xdr:to>
      <xdr:col>55</xdr:col>
      <xdr:colOff>0</xdr:colOff>
      <xdr:row>96</xdr:row>
      <xdr:rowOff>44510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370781"/>
          <a:ext cx="838200" cy="1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21869</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138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170442</xdr:rowOff>
    </xdr:from>
    <xdr:to>
      <xdr:col>55</xdr:col>
      <xdr:colOff>50800</xdr:colOff>
      <xdr:row>95</xdr:row>
      <xdr:rowOff>100592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28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127791</xdr:rowOff>
    </xdr:from>
    <xdr:to>
      <xdr:col>50</xdr:col>
      <xdr:colOff>114300</xdr:colOff>
      <xdr:row>96</xdr:row>
      <xdr:rowOff>44510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8750300" y="16244091"/>
          <a:ext cx="889000" cy="25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16250</xdr:rowOff>
    </xdr:from>
    <xdr:to>
      <xdr:col>50</xdr:col>
      <xdr:colOff>165100</xdr:colOff>
      <xdr:row>95</xdr:row>
      <xdr:rowOff>117850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3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134377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07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62204</xdr:rowOff>
    </xdr:from>
    <xdr:to>
      <xdr:col>45</xdr:col>
      <xdr:colOff>177800</xdr:colOff>
      <xdr:row>94</xdr:row>
      <xdr:rowOff>127791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007054"/>
          <a:ext cx="889000" cy="23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143810</xdr:rowOff>
    </xdr:from>
    <xdr:to>
      <xdr:col>46</xdr:col>
      <xdr:colOff>38100</xdr:colOff>
      <xdr:row>95</xdr:row>
      <xdr:rowOff>73960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2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65087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52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62204</xdr:rowOff>
    </xdr:from>
    <xdr:to>
      <xdr:col>41</xdr:col>
      <xdr:colOff>50800</xdr:colOff>
      <xdr:row>94</xdr:row>
      <xdr:rowOff>60353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007054"/>
          <a:ext cx="889000" cy="16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122710</xdr:rowOff>
    </xdr:from>
    <xdr:to>
      <xdr:col>41</xdr:col>
      <xdr:colOff>101600</xdr:colOff>
      <xdr:row>95</xdr:row>
      <xdr:rowOff>52860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23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43987</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33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33441</xdr:rowOff>
    </xdr:from>
    <xdr:to>
      <xdr:col>36</xdr:col>
      <xdr:colOff>165100</xdr:colOff>
      <xdr:row>95</xdr:row>
      <xdr:rowOff>135041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32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126168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41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32231</xdr:rowOff>
    </xdr:from>
    <xdr:to>
      <xdr:col>55</xdr:col>
      <xdr:colOff>50800</xdr:colOff>
      <xdr:row>95</xdr:row>
      <xdr:rowOff>133831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31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10658</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29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165160</xdr:rowOff>
    </xdr:from>
    <xdr:to>
      <xdr:col>50</xdr:col>
      <xdr:colOff>165100</xdr:colOff>
      <xdr:row>96</xdr:row>
      <xdr:rowOff>95310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45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86437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545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76991</xdr:rowOff>
    </xdr:from>
    <xdr:to>
      <xdr:col>46</xdr:col>
      <xdr:colOff>38100</xdr:colOff>
      <xdr:row>95</xdr:row>
      <xdr:rowOff>7141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19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23668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596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11404</xdr:rowOff>
    </xdr:from>
    <xdr:to>
      <xdr:col>41</xdr:col>
      <xdr:colOff>101600</xdr:colOff>
      <xdr:row>93</xdr:row>
      <xdr:rowOff>113004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595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129531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573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9553</xdr:rowOff>
    </xdr:from>
    <xdr:to>
      <xdr:col>36</xdr:col>
      <xdr:colOff>165100</xdr:colOff>
      <xdr:row>94</xdr:row>
      <xdr:rowOff>111153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12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127680</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590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57785</xdr:rowOff>
    </xdr:from>
    <xdr:to>
      <xdr:col>85</xdr:col>
      <xdr:colOff>126364</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01285"/>
          <a:ext cx="1269"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4462</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7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57785</xdr:rowOff>
    </xdr:from>
    <xdr:to>
      <xdr:col>86</xdr:col>
      <xdr:colOff>25400</xdr:colOff>
      <xdr:row>30</xdr:row>
      <xdr:rowOff>57785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01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89933</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335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67056</xdr:rowOff>
    </xdr:from>
    <xdr:to>
      <xdr:col>85</xdr:col>
      <xdr:colOff>177800</xdr:colOff>
      <xdr:row>38</xdr:row>
      <xdr:rowOff>168656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82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34798</xdr:rowOff>
    </xdr:from>
    <xdr:to>
      <xdr:col>81</xdr:col>
      <xdr:colOff>50800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213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165608</xdr:rowOff>
    </xdr:from>
    <xdr:to>
      <xdr:col>81</xdr:col>
      <xdr:colOff>101600</xdr:colOff>
      <xdr:row>38</xdr:row>
      <xdr:rowOff>95758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0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112285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28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34798</xdr:rowOff>
    </xdr:from>
    <xdr:to>
      <xdr:col>76</xdr:col>
      <xdr:colOff>114300</xdr:colOff>
      <xdr:row>39</xdr:row>
      <xdr:rowOff>40894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72134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127254</xdr:rowOff>
    </xdr:from>
    <xdr:to>
      <xdr:col>76</xdr:col>
      <xdr:colOff>165100</xdr:colOff>
      <xdr:row>37</xdr:row>
      <xdr:rowOff>57404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29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73931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07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40894</xdr:rowOff>
    </xdr:from>
    <xdr:to>
      <xdr:col>71</xdr:col>
      <xdr:colOff>177800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727444"/>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9017</xdr:rowOff>
    </xdr:from>
    <xdr:to>
      <xdr:col>72</xdr:col>
      <xdr:colOff>38100</xdr:colOff>
      <xdr:row>37</xdr:row>
      <xdr:rowOff>110617</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5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127144</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2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76581</xdr:rowOff>
    </xdr:from>
    <xdr:to>
      <xdr:col>67</xdr:col>
      <xdr:colOff>101600</xdr:colOff>
      <xdr:row>39</xdr:row>
      <xdr:rowOff>6731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59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23258</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5017" y="6366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155448</xdr:rowOff>
    </xdr:from>
    <xdr:to>
      <xdr:col>76</xdr:col>
      <xdr:colOff>165100</xdr:colOff>
      <xdr:row>39</xdr:row>
      <xdr:rowOff>85598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7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76725</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35333" y="67632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161544</xdr:rowOff>
    </xdr:from>
    <xdr:to>
      <xdr:col>72</xdr:col>
      <xdr:colOff>38100</xdr:colOff>
      <xdr:row>39</xdr:row>
      <xdr:rowOff>91694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7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82821</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46333" y="67693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108153</xdr:rowOff>
    </xdr:from>
    <xdr:to>
      <xdr:col>85</xdr:col>
      <xdr:colOff>126364</xdr:colOff>
      <xdr:row>78</xdr:row>
      <xdr:rowOff>38398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1938203"/>
          <a:ext cx="1269" cy="1473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42225</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41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38398</xdr:rowOff>
    </xdr:from>
    <xdr:to>
      <xdr:col>86</xdr:col>
      <xdr:colOff>25400</xdr:colOff>
      <xdr:row>78</xdr:row>
      <xdr:rowOff>38398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1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54830</xdr:rowOff>
    </xdr:from>
    <xdr:ext cx="534377"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1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108153</xdr:rowOff>
    </xdr:from>
    <xdr:to>
      <xdr:col>86</xdr:col>
      <xdr:colOff>25400</xdr:colOff>
      <xdr:row>69</xdr:row>
      <xdr:rowOff>108153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1938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156583</xdr:rowOff>
    </xdr:from>
    <xdr:to>
      <xdr:col>85</xdr:col>
      <xdr:colOff>127000</xdr:colOff>
      <xdr:row>73</xdr:row>
      <xdr:rowOff>53256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2500983"/>
          <a:ext cx="8382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153705</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669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3828</xdr:rowOff>
    </xdr:from>
    <xdr:to>
      <xdr:col>85</xdr:col>
      <xdr:colOff>177800</xdr:colOff>
      <xdr:row>74</xdr:row>
      <xdr:rowOff>105428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69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53256</xdr:rowOff>
    </xdr:from>
    <xdr:to>
      <xdr:col>81</xdr:col>
      <xdr:colOff>50800</xdr:colOff>
      <xdr:row>73</xdr:row>
      <xdr:rowOff>136989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2569106"/>
          <a:ext cx="889000" cy="8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8759</xdr:rowOff>
    </xdr:from>
    <xdr:to>
      <xdr:col>81</xdr:col>
      <xdr:colOff>101600</xdr:colOff>
      <xdr:row>74</xdr:row>
      <xdr:rowOff>110359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69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101486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78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136989</xdr:rowOff>
    </xdr:from>
    <xdr:to>
      <xdr:col>76</xdr:col>
      <xdr:colOff>114300</xdr:colOff>
      <xdr:row>74</xdr:row>
      <xdr:rowOff>37157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652839"/>
          <a:ext cx="889000" cy="7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32370</xdr:rowOff>
    </xdr:from>
    <xdr:to>
      <xdr:col>76</xdr:col>
      <xdr:colOff>165100</xdr:colOff>
      <xdr:row>74</xdr:row>
      <xdr:rowOff>133970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71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125097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81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37157</xdr:rowOff>
    </xdr:from>
    <xdr:to>
      <xdr:col>71</xdr:col>
      <xdr:colOff>177800</xdr:colOff>
      <xdr:row>74</xdr:row>
      <xdr:rowOff>81048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724457"/>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10164</xdr:rowOff>
    </xdr:from>
    <xdr:to>
      <xdr:col>72</xdr:col>
      <xdr:colOff>38100</xdr:colOff>
      <xdr:row>74</xdr:row>
      <xdr:rowOff>111764</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69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102891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79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91839</xdr:rowOff>
    </xdr:from>
    <xdr:to>
      <xdr:col>67</xdr:col>
      <xdr:colOff>101600</xdr:colOff>
      <xdr:row>76</xdr:row>
      <xdr:rowOff>21989</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13116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4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105783</xdr:rowOff>
    </xdr:from>
    <xdr:to>
      <xdr:col>85</xdr:col>
      <xdr:colOff>177800</xdr:colOff>
      <xdr:row>73</xdr:row>
      <xdr:rowOff>35933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45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128660</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30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2456</xdr:rowOff>
    </xdr:from>
    <xdr:to>
      <xdr:col>81</xdr:col>
      <xdr:colOff>101600</xdr:colOff>
      <xdr:row>73</xdr:row>
      <xdr:rowOff>104056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51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120583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29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86189</xdr:rowOff>
    </xdr:from>
    <xdr:to>
      <xdr:col>76</xdr:col>
      <xdr:colOff>165100</xdr:colOff>
      <xdr:row>74</xdr:row>
      <xdr:rowOff>16339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60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32866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37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157807</xdr:rowOff>
    </xdr:from>
    <xdr:to>
      <xdr:col>72</xdr:col>
      <xdr:colOff>38100</xdr:colOff>
      <xdr:row>74</xdr:row>
      <xdr:rowOff>87957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67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104484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44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30248</xdr:rowOff>
    </xdr:from>
    <xdr:to>
      <xdr:col>67</xdr:col>
      <xdr:colOff>101600</xdr:colOff>
      <xdr:row>74</xdr:row>
      <xdr:rowOff>131848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71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148375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49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86620</xdr:rowOff>
    </xdr:from>
    <xdr:to>
      <xdr:col>85</xdr:col>
      <xdr:colOff>126364</xdr:colOff>
      <xdr:row>98</xdr:row>
      <xdr:rowOff>120543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17120"/>
          <a:ext cx="1269" cy="140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124370</xdr:rowOff>
    </xdr:from>
    <xdr:ext cx="378565"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26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120543</xdr:rowOff>
    </xdr:from>
    <xdr:to>
      <xdr:col>86</xdr:col>
      <xdr:colOff>25400</xdr:colOff>
      <xdr:row>98</xdr:row>
      <xdr:rowOff>120543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22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33297</xdr:rowOff>
    </xdr:from>
    <xdr:ext cx="534377"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9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86620</xdr:rowOff>
    </xdr:from>
    <xdr:to>
      <xdr:col>86</xdr:col>
      <xdr:colOff>25400</xdr:colOff>
      <xdr:row>90</xdr:row>
      <xdr:rowOff>86620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147403</xdr:rowOff>
    </xdr:from>
    <xdr:to>
      <xdr:col>85</xdr:col>
      <xdr:colOff>127000</xdr:colOff>
      <xdr:row>97</xdr:row>
      <xdr:rowOff>102873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606603"/>
          <a:ext cx="838200" cy="12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168791</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56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145914</xdr:rowOff>
    </xdr:from>
    <xdr:to>
      <xdr:col>85</xdr:col>
      <xdr:colOff>177800</xdr:colOff>
      <xdr:row>97</xdr:row>
      <xdr:rowOff>76064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0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147403</xdr:rowOff>
    </xdr:from>
    <xdr:to>
      <xdr:col>81</xdr:col>
      <xdr:colOff>50800</xdr:colOff>
      <xdr:row>97</xdr:row>
      <xdr:rowOff>149644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606603"/>
          <a:ext cx="889000" cy="17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141363</xdr:rowOff>
    </xdr:from>
    <xdr:to>
      <xdr:col>81</xdr:col>
      <xdr:colOff>101600</xdr:colOff>
      <xdr:row>97</xdr:row>
      <xdr:rowOff>71513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0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62640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69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147335</xdr:rowOff>
    </xdr:from>
    <xdr:to>
      <xdr:col>76</xdr:col>
      <xdr:colOff>114300</xdr:colOff>
      <xdr:row>97</xdr:row>
      <xdr:rowOff>149644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777985"/>
          <a:ext cx="889000" cy="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86775</xdr:rowOff>
    </xdr:from>
    <xdr:to>
      <xdr:col>76</xdr:col>
      <xdr:colOff>165100</xdr:colOff>
      <xdr:row>98</xdr:row>
      <xdr:rowOff>16925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7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33452</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57428" y="16492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147335</xdr:rowOff>
    </xdr:from>
    <xdr:to>
      <xdr:col>71</xdr:col>
      <xdr:colOff>177800</xdr:colOff>
      <xdr:row>98</xdr:row>
      <xdr:rowOff>118577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777985"/>
          <a:ext cx="889000" cy="14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121636</xdr:rowOff>
    </xdr:from>
    <xdr:to>
      <xdr:col>72</xdr:col>
      <xdr:colOff>38100</xdr:colOff>
      <xdr:row>98</xdr:row>
      <xdr:rowOff>51786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75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42913</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68428" y="1684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88900</xdr:rowOff>
    </xdr:from>
    <xdr:to>
      <xdr:col>67</xdr:col>
      <xdr:colOff>101600</xdr:colOff>
      <xdr:row>98</xdr:row>
      <xdr:rowOff>19050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35577</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49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52073</xdr:rowOff>
    </xdr:from>
    <xdr:to>
      <xdr:col>85</xdr:col>
      <xdr:colOff>177800</xdr:colOff>
      <xdr:row>97</xdr:row>
      <xdr:rowOff>153673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8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30500</xdr:rowOff>
    </xdr:from>
    <xdr:ext cx="469744"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6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96603</xdr:rowOff>
    </xdr:from>
    <xdr:to>
      <xdr:col>81</xdr:col>
      <xdr:colOff>101600</xdr:colOff>
      <xdr:row>97</xdr:row>
      <xdr:rowOff>26753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55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43280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33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98844</xdr:rowOff>
    </xdr:from>
    <xdr:to>
      <xdr:col>76</xdr:col>
      <xdr:colOff>165100</xdr:colOff>
      <xdr:row>98</xdr:row>
      <xdr:rowOff>28994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72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20121</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428" y="16822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96535</xdr:rowOff>
    </xdr:from>
    <xdr:to>
      <xdr:col>72</xdr:col>
      <xdr:colOff>38100</xdr:colOff>
      <xdr:row>98</xdr:row>
      <xdr:rowOff>26685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2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43212</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68428" y="1650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67777</xdr:rowOff>
    </xdr:from>
    <xdr:to>
      <xdr:col>67</xdr:col>
      <xdr:colOff>101600</xdr:colOff>
      <xdr:row>98</xdr:row>
      <xdr:rowOff>169377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6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98</xdr:row>
      <xdr:rowOff>160504</xdr:rowOff>
    </xdr:from>
    <xdr:ext cx="378565"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625017" y="16962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121031</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64531"/>
          <a:ext cx="1269" cy="1466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67708</xdr:rowOff>
    </xdr:from>
    <xdr:ext cx="469744"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121031</xdr:rowOff>
    </xdr:from>
    <xdr:to>
      <xdr:col>116</xdr:col>
      <xdr:colOff>152400</xdr:colOff>
      <xdr:row>30</xdr:row>
      <xdr:rowOff>121031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64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19304</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05854"/>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162260</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163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139383</xdr:rowOff>
    </xdr:from>
    <xdr:to>
      <xdr:col>116</xdr:col>
      <xdr:colOff>114300</xdr:colOff>
      <xdr:row>37</xdr:row>
      <xdr:rowOff>69533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1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19304</xdr:rowOff>
    </xdr:from>
    <xdr:to>
      <xdr:col>111</xdr:col>
      <xdr:colOff>177800</xdr:colOff>
      <xdr:row>39</xdr:row>
      <xdr:rowOff>29401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705854"/>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141859</xdr:rowOff>
    </xdr:from>
    <xdr:to>
      <xdr:col>112</xdr:col>
      <xdr:colOff>38100</xdr:colOff>
      <xdr:row>37</xdr:row>
      <xdr:rowOff>72009</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1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88536</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8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29401</xdr:rowOff>
    </xdr:from>
    <xdr:to>
      <xdr:col>107</xdr:col>
      <xdr:colOff>50800</xdr:colOff>
      <xdr:row>39</xdr:row>
      <xdr:rowOff>33020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715951"/>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142430</xdr:rowOff>
    </xdr:from>
    <xdr:to>
      <xdr:col>107</xdr:col>
      <xdr:colOff>101600</xdr:colOff>
      <xdr:row>37</xdr:row>
      <xdr:rowOff>72580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1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89107</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31115</xdr:rowOff>
    </xdr:from>
    <xdr:to>
      <xdr:col>102</xdr:col>
      <xdr:colOff>114300</xdr:colOff>
      <xdr:row>39</xdr:row>
      <xdr:rowOff>33020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176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117284</xdr:rowOff>
    </xdr:from>
    <xdr:to>
      <xdr:col>102</xdr:col>
      <xdr:colOff>165100</xdr:colOff>
      <xdr:row>37</xdr:row>
      <xdr:rowOff>47434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8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63961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125666</xdr:rowOff>
    </xdr:from>
    <xdr:to>
      <xdr:col>98</xdr:col>
      <xdr:colOff>38100</xdr:colOff>
      <xdr:row>38</xdr:row>
      <xdr:rowOff>55817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4693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72343</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4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139954</xdr:rowOff>
    </xdr:from>
    <xdr:to>
      <xdr:col>112</xdr:col>
      <xdr:colOff>38100</xdr:colOff>
      <xdr:row>39</xdr:row>
      <xdr:rowOff>70104</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5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61231</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747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150051</xdr:rowOff>
    </xdr:from>
    <xdr:to>
      <xdr:col>107</xdr:col>
      <xdr:colOff>101600</xdr:colOff>
      <xdr:row>39</xdr:row>
      <xdr:rowOff>80201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6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71328</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77333" y="67578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153670</xdr:rowOff>
    </xdr:from>
    <xdr:to>
      <xdr:col>102</xdr:col>
      <xdr:colOff>165100</xdr:colOff>
      <xdr:row>39</xdr:row>
      <xdr:rowOff>83820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74947</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88333" y="6761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151765</xdr:rowOff>
    </xdr:from>
    <xdr:to>
      <xdr:col>98</xdr:col>
      <xdr:colOff>38100</xdr:colOff>
      <xdr:row>39</xdr:row>
      <xdr:rowOff>81915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73042</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99333" y="67595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121393</xdr:rowOff>
    </xdr:from>
    <xdr:to>
      <xdr:col>116</xdr:col>
      <xdr:colOff>62864</xdr:colOff>
      <xdr:row>59</xdr:row>
      <xdr:rowOff>43612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693893"/>
          <a:ext cx="1269" cy="1465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47439</xdr:rowOff>
    </xdr:from>
    <xdr:ext cx="313932"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29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43612</xdr:rowOff>
    </xdr:from>
    <xdr:to>
      <xdr:col>116</xdr:col>
      <xdr:colOff>152400</xdr:colOff>
      <xdr:row>59</xdr:row>
      <xdr:rowOff>43612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59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68070</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46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121393</xdr:rowOff>
    </xdr:from>
    <xdr:to>
      <xdr:col>116</xdr:col>
      <xdr:colOff>152400</xdr:colOff>
      <xdr:row>50</xdr:row>
      <xdr:rowOff>121393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693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16618</xdr:rowOff>
    </xdr:from>
    <xdr:to>
      <xdr:col>116</xdr:col>
      <xdr:colOff>63500</xdr:colOff>
      <xdr:row>59</xdr:row>
      <xdr:rowOff>21057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32168"/>
          <a:ext cx="838200" cy="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44645</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17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21768</xdr:rowOff>
    </xdr:from>
    <xdr:to>
      <xdr:col>116</xdr:col>
      <xdr:colOff>114300</xdr:colOff>
      <xdr:row>58</xdr:row>
      <xdr:rowOff>123368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8827</xdr:rowOff>
    </xdr:from>
    <xdr:to>
      <xdr:col>111</xdr:col>
      <xdr:colOff>177800</xdr:colOff>
      <xdr:row>59</xdr:row>
      <xdr:rowOff>16618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24377"/>
          <a:ext cx="889000" cy="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9481</xdr:rowOff>
    </xdr:from>
    <xdr:to>
      <xdr:col>112</xdr:col>
      <xdr:colOff>38100</xdr:colOff>
      <xdr:row>58</xdr:row>
      <xdr:rowOff>111081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127608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2502</xdr:rowOff>
    </xdr:from>
    <xdr:to>
      <xdr:col>107</xdr:col>
      <xdr:colOff>50800</xdr:colOff>
      <xdr:row>59</xdr:row>
      <xdr:rowOff>8827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18052"/>
          <a:ext cx="8890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160547</xdr:rowOff>
    </xdr:from>
    <xdr:to>
      <xdr:col>107</xdr:col>
      <xdr:colOff>101600</xdr:colOff>
      <xdr:row>58</xdr:row>
      <xdr:rowOff>90697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107224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164884</xdr:rowOff>
    </xdr:from>
    <xdr:to>
      <xdr:col>102</xdr:col>
      <xdr:colOff>114300</xdr:colOff>
      <xdr:row>59</xdr:row>
      <xdr:rowOff>2502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08984"/>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44285</xdr:rowOff>
    </xdr:from>
    <xdr:to>
      <xdr:col>102</xdr:col>
      <xdr:colOff>165100</xdr:colOff>
      <xdr:row>58</xdr:row>
      <xdr:rowOff>145885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162412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6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58344</xdr:rowOff>
    </xdr:from>
    <xdr:to>
      <xdr:col>98</xdr:col>
      <xdr:colOff>38100</xdr:colOff>
      <xdr:row>58</xdr:row>
      <xdr:rowOff>159944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1000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5021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7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141707</xdr:rowOff>
    </xdr:from>
    <xdr:to>
      <xdr:col>116</xdr:col>
      <xdr:colOff>114300</xdr:colOff>
      <xdr:row>59</xdr:row>
      <xdr:rowOff>71857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8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56634</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0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137268</xdr:rowOff>
    </xdr:from>
    <xdr:to>
      <xdr:col>112</xdr:col>
      <xdr:colOff>38100</xdr:colOff>
      <xdr:row>59</xdr:row>
      <xdr:rowOff>67418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8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58545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7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129477</xdr:rowOff>
    </xdr:from>
    <xdr:to>
      <xdr:col>107</xdr:col>
      <xdr:colOff>101600</xdr:colOff>
      <xdr:row>59</xdr:row>
      <xdr:rowOff>59627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7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50754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6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123152</xdr:rowOff>
    </xdr:from>
    <xdr:to>
      <xdr:col>102</xdr:col>
      <xdr:colOff>165100</xdr:colOff>
      <xdr:row>59</xdr:row>
      <xdr:rowOff>53302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6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44429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5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114084</xdr:rowOff>
    </xdr:from>
    <xdr:to>
      <xdr:col>98</xdr:col>
      <xdr:colOff>38100</xdr:colOff>
      <xdr:row>59</xdr:row>
      <xdr:rowOff>44234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5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35361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5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70701</xdr:rowOff>
    </xdr:from>
    <xdr:to>
      <xdr:col>116</xdr:col>
      <xdr:colOff>62864</xdr:colOff>
      <xdr:row>78</xdr:row>
      <xdr:rowOff>97561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243651"/>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101388</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7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97561</xdr:rowOff>
    </xdr:from>
    <xdr:to>
      <xdr:col>116</xdr:col>
      <xdr:colOff>152400</xdr:colOff>
      <xdr:row>78</xdr:row>
      <xdr:rowOff>97561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7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17378</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201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70701</xdr:rowOff>
    </xdr:from>
    <xdr:to>
      <xdr:col>116</xdr:col>
      <xdr:colOff>152400</xdr:colOff>
      <xdr:row>71</xdr:row>
      <xdr:rowOff>70701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243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105905</xdr:rowOff>
    </xdr:from>
    <xdr:to>
      <xdr:col>116</xdr:col>
      <xdr:colOff>63500</xdr:colOff>
      <xdr:row>76</xdr:row>
      <xdr:rowOff>126518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3136105"/>
          <a:ext cx="838200" cy="2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37482</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724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14605</xdr:rowOff>
    </xdr:from>
    <xdr:to>
      <xdr:col>116</xdr:col>
      <xdr:colOff>114300</xdr:colOff>
      <xdr:row>75</xdr:row>
      <xdr:rowOff>116205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105905</xdr:rowOff>
    </xdr:from>
    <xdr:to>
      <xdr:col>111</xdr:col>
      <xdr:colOff>177800</xdr:colOff>
      <xdr:row>76</xdr:row>
      <xdr:rowOff>122098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136105"/>
          <a:ext cx="889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47142</xdr:rowOff>
    </xdr:from>
    <xdr:to>
      <xdr:col>112</xdr:col>
      <xdr:colOff>38100</xdr:colOff>
      <xdr:row>75</xdr:row>
      <xdr:rowOff>148741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165269</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121183</xdr:rowOff>
    </xdr:from>
    <xdr:to>
      <xdr:col>107</xdr:col>
      <xdr:colOff>50800</xdr:colOff>
      <xdr:row>76</xdr:row>
      <xdr:rowOff>122098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315138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63830</xdr:rowOff>
    </xdr:from>
    <xdr:to>
      <xdr:col>107</xdr:col>
      <xdr:colOff>101600</xdr:colOff>
      <xdr:row>75</xdr:row>
      <xdr:rowOff>165430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10507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121183</xdr:rowOff>
    </xdr:from>
    <xdr:to>
      <xdr:col>102</xdr:col>
      <xdr:colOff>114300</xdr:colOff>
      <xdr:row>77</xdr:row>
      <xdr:rowOff>22161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151383"/>
          <a:ext cx="889000" cy="7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69050</xdr:rowOff>
    </xdr:from>
    <xdr:to>
      <xdr:col>102</xdr:col>
      <xdr:colOff>165100</xdr:colOff>
      <xdr:row>75</xdr:row>
      <xdr:rowOff>170650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15727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0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46495</xdr:rowOff>
    </xdr:from>
    <xdr:to>
      <xdr:col>98</xdr:col>
      <xdr:colOff>38100</xdr:colOff>
      <xdr:row>76</xdr:row>
      <xdr:rowOff>148095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30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164622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85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75718</xdr:rowOff>
    </xdr:from>
    <xdr:to>
      <xdr:col>116</xdr:col>
      <xdr:colOff>114300</xdr:colOff>
      <xdr:row>77</xdr:row>
      <xdr:rowOff>5868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10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54145</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08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55105</xdr:rowOff>
    </xdr:from>
    <xdr:to>
      <xdr:col>112</xdr:col>
      <xdr:colOff>38100</xdr:colOff>
      <xdr:row>76</xdr:row>
      <xdr:rowOff>156705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147832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7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71298</xdr:rowOff>
    </xdr:from>
    <xdr:to>
      <xdr:col>107</xdr:col>
      <xdr:colOff>101600</xdr:colOff>
      <xdr:row>77</xdr:row>
      <xdr:rowOff>1448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0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164025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1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70383</xdr:rowOff>
    </xdr:from>
    <xdr:to>
      <xdr:col>102</xdr:col>
      <xdr:colOff>165100</xdr:colOff>
      <xdr:row>77</xdr:row>
      <xdr:rowOff>533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0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163110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1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142811</xdr:rowOff>
    </xdr:from>
    <xdr:to>
      <xdr:col>98</xdr:col>
      <xdr:colOff>38100</xdr:colOff>
      <xdr:row>77</xdr:row>
      <xdr:rowOff>72961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7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64088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26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人件費については、定年退職に係る退職金の減等により、前年度と比較すると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62,151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物件費については、学校給食費の公会計化に伴う賄材料費の増等により、前年度と比較すると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53,890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扶助費については、子育て世帯臨時特別給付金給付事業や特定世帯等臨時特別給付金給付事業が減となったことなどにより、前年度と比較すると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8,988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136,652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補助費等については、物価高騰等生活支援給付金給付事業の皆増により、前年度と比較すると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7,968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85,834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普通建設事業費については、小学校老朽化リニューアル事業や緑が丘スポーツ公園整備事業の増等により、前年度と比較すると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7,151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30,509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公債費については、臨時財政対策債のほか、環境センター附属焼却工場解体などの大型事業のために借り入れた市債の元金償還の開始に伴う増などにより、前年度と比較すると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2,086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44,983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186,393
179,711
212.47
87,314,176
85,316,489
1,783,726
44,849,728
72,350,945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17018</xdr:rowOff>
    </xdr:from>
    <xdr:to>
      <xdr:col>24</xdr:col>
      <xdr:colOff>62865</xdr:colOff>
      <xdr:row>38</xdr:row>
      <xdr:rowOff>22352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1968"/>
          <a:ext cx="1270" cy="120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26179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4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22352</xdr:rowOff>
    </xdr:from>
    <xdr:to>
      <xdr:col>24</xdr:col>
      <xdr:colOff>152400</xdr:colOff>
      <xdr:row>38</xdr:row>
      <xdr:rowOff>22352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3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135145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0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17018</xdr:rowOff>
    </xdr:from>
    <xdr:to>
      <xdr:col>24</xdr:col>
      <xdr:colOff>152400</xdr:colOff>
      <xdr:row>31</xdr:row>
      <xdr:rowOff>17018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1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17018</xdr:rowOff>
    </xdr:from>
    <xdr:to>
      <xdr:col>24</xdr:col>
      <xdr:colOff>63500</xdr:colOff>
      <xdr:row>31</xdr:row>
      <xdr:rowOff>20066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3196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20845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21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42418</xdr:rowOff>
    </xdr:from>
    <xdr:to>
      <xdr:col>24</xdr:col>
      <xdr:colOff>114300</xdr:colOff>
      <xdr:row>35</xdr:row>
      <xdr:rowOff>144018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18542</xdr:rowOff>
    </xdr:from>
    <xdr:to>
      <xdr:col>19</xdr:col>
      <xdr:colOff>177800</xdr:colOff>
      <xdr:row>31</xdr:row>
      <xdr:rowOff>20066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33349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56134</xdr:rowOff>
    </xdr:from>
    <xdr:to>
      <xdr:col>20</xdr:col>
      <xdr:colOff>38100</xdr:colOff>
      <xdr:row>35</xdr:row>
      <xdr:rowOff>157734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148861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18542</xdr:rowOff>
    </xdr:from>
    <xdr:to>
      <xdr:col>15</xdr:col>
      <xdr:colOff>50800</xdr:colOff>
      <xdr:row>31</xdr:row>
      <xdr:rowOff>52070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33492"/>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151147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33020</xdr:rowOff>
    </xdr:from>
    <xdr:to>
      <xdr:col>10</xdr:col>
      <xdr:colOff>114300</xdr:colOff>
      <xdr:row>31</xdr:row>
      <xdr:rowOff>52070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347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21082</xdr:rowOff>
    </xdr:from>
    <xdr:to>
      <xdr:col>10</xdr:col>
      <xdr:colOff>165100</xdr:colOff>
      <xdr:row>35</xdr:row>
      <xdr:rowOff>122682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113809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119380</xdr:rowOff>
    </xdr:from>
    <xdr:to>
      <xdr:col>6</xdr:col>
      <xdr:colOff>38100</xdr:colOff>
      <xdr:row>35</xdr:row>
      <xdr:rowOff>49530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40657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137668</xdr:rowOff>
    </xdr:from>
    <xdr:to>
      <xdr:col>24</xdr:col>
      <xdr:colOff>114300</xdr:colOff>
      <xdr:row>31</xdr:row>
      <xdr:rowOff>67818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8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90695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34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140716</xdr:rowOff>
    </xdr:from>
    <xdr:to>
      <xdr:col>20</xdr:col>
      <xdr:colOff>38100</xdr:colOff>
      <xdr:row>31</xdr:row>
      <xdr:rowOff>70866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8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87393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5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139192</xdr:rowOff>
    </xdr:from>
    <xdr:to>
      <xdr:col>15</xdr:col>
      <xdr:colOff>101600</xdr:colOff>
      <xdr:row>31</xdr:row>
      <xdr:rowOff>69342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8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85869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5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1270</xdr:rowOff>
    </xdr:from>
    <xdr:to>
      <xdr:col>10</xdr:col>
      <xdr:colOff>165100</xdr:colOff>
      <xdr:row>31</xdr:row>
      <xdr:rowOff>102870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119397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0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153670</xdr:rowOff>
    </xdr:from>
    <xdr:to>
      <xdr:col>6</xdr:col>
      <xdr:colOff>38100</xdr:colOff>
      <xdr:row>31</xdr:row>
      <xdr:rowOff>83820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2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100347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0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13284</xdr:rowOff>
    </xdr:from>
    <xdr:to>
      <xdr:col>24</xdr:col>
      <xdr:colOff>62865</xdr:colOff>
      <xdr:row>58</xdr:row>
      <xdr:rowOff>28491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9100134"/>
          <a:ext cx="1270" cy="872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32318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7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28491</xdr:rowOff>
    </xdr:from>
    <xdr:to>
      <xdr:col>24</xdr:col>
      <xdr:colOff>152400</xdr:colOff>
      <xdr:row>58</xdr:row>
      <xdr:rowOff>28491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131411</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875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13284</xdr:rowOff>
    </xdr:from>
    <xdr:to>
      <xdr:col>24</xdr:col>
      <xdr:colOff>152400</xdr:colOff>
      <xdr:row>53</xdr:row>
      <xdr:rowOff>13284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9100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4717</xdr:rowOff>
    </xdr:from>
    <xdr:to>
      <xdr:col>24</xdr:col>
      <xdr:colOff>63500</xdr:colOff>
      <xdr:row>56</xdr:row>
      <xdr:rowOff>29166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605917"/>
          <a:ext cx="838200" cy="2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50846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5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72419</xdr:rowOff>
    </xdr:from>
    <xdr:to>
      <xdr:col>24</xdr:col>
      <xdr:colOff>114300</xdr:colOff>
      <xdr:row>57</xdr:row>
      <xdr:rowOff>2569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7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53453</xdr:rowOff>
    </xdr:from>
    <xdr:to>
      <xdr:col>19</xdr:col>
      <xdr:colOff>177800</xdr:colOff>
      <xdr:row>56</xdr:row>
      <xdr:rowOff>4717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8625953"/>
          <a:ext cx="889000" cy="97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73203</xdr:rowOff>
    </xdr:from>
    <xdr:to>
      <xdr:col>20</xdr:col>
      <xdr:colOff>38100</xdr:colOff>
      <xdr:row>57</xdr:row>
      <xdr:rowOff>3353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74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165930</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76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53453</xdr:rowOff>
    </xdr:from>
    <xdr:to>
      <xdr:col>15</xdr:col>
      <xdr:colOff>50800</xdr:colOff>
      <xdr:row>56</xdr:row>
      <xdr:rowOff>129108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8625953"/>
          <a:ext cx="889000" cy="110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50</xdr:row>
      <xdr:rowOff>54120</xdr:rowOff>
    </xdr:from>
    <xdr:to>
      <xdr:col>15</xdr:col>
      <xdr:colOff>101600</xdr:colOff>
      <xdr:row>50</xdr:row>
      <xdr:rowOff>155720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862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146847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871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129108</xdr:rowOff>
    </xdr:from>
    <xdr:to>
      <xdr:col>10</xdr:col>
      <xdr:colOff>114300</xdr:colOff>
      <xdr:row>57</xdr:row>
      <xdr:rowOff>5251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730308"/>
          <a:ext cx="889000" cy="4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148129</xdr:rowOff>
    </xdr:from>
    <xdr:to>
      <xdr:col>10</xdr:col>
      <xdr:colOff>165100</xdr:colOff>
      <xdr:row>57</xdr:row>
      <xdr:rowOff>78279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49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69406</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84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142642</xdr:rowOff>
    </xdr:from>
    <xdr:to>
      <xdr:col>6</xdr:col>
      <xdr:colOff>38100</xdr:colOff>
      <xdr:row>57</xdr:row>
      <xdr:rowOff>72792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74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63919</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83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149816</xdr:rowOff>
    </xdr:from>
    <xdr:to>
      <xdr:col>24</xdr:col>
      <xdr:colOff>114300</xdr:colOff>
      <xdr:row>56</xdr:row>
      <xdr:rowOff>79966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57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1243</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3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125367</xdr:rowOff>
    </xdr:from>
    <xdr:to>
      <xdr:col>20</xdr:col>
      <xdr:colOff>38100</xdr:colOff>
      <xdr:row>56</xdr:row>
      <xdr:rowOff>55517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55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72044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33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2653</xdr:rowOff>
    </xdr:from>
    <xdr:to>
      <xdr:col>15</xdr:col>
      <xdr:colOff>101600</xdr:colOff>
      <xdr:row>50</xdr:row>
      <xdr:rowOff>104253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857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48</xdr:row>
      <xdr:rowOff>120780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835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78308</xdr:rowOff>
    </xdr:from>
    <xdr:to>
      <xdr:col>10</xdr:col>
      <xdr:colOff>165100</xdr:colOff>
      <xdr:row>57</xdr:row>
      <xdr:rowOff>8458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7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24985</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45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125901</xdr:rowOff>
    </xdr:from>
    <xdr:to>
      <xdr:col>6</xdr:col>
      <xdr:colOff>38100</xdr:colOff>
      <xdr:row>57</xdr:row>
      <xdr:rowOff>56051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7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72578</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50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132805</xdr:rowOff>
    </xdr:from>
    <xdr:to>
      <xdr:col>24</xdr:col>
      <xdr:colOff>62865</xdr:colOff>
      <xdr:row>79</xdr:row>
      <xdr:rowOff>44712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4305"/>
          <a:ext cx="1270" cy="1454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48539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9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44712</xdr:rowOff>
    </xdr:from>
    <xdr:to>
      <xdr:col>24</xdr:col>
      <xdr:colOff>152400</xdr:colOff>
      <xdr:row>79</xdr:row>
      <xdr:rowOff>44712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89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79482</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132805</xdr:rowOff>
    </xdr:from>
    <xdr:to>
      <xdr:col>24</xdr:col>
      <xdr:colOff>152400</xdr:colOff>
      <xdr:row>70</xdr:row>
      <xdr:rowOff>132805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4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126496</xdr:rowOff>
    </xdr:from>
    <xdr:to>
      <xdr:col>24</xdr:col>
      <xdr:colOff>63500</xdr:colOff>
      <xdr:row>75</xdr:row>
      <xdr:rowOff>158719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985246"/>
          <a:ext cx="838200" cy="3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10761</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0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32334</xdr:rowOff>
    </xdr:from>
    <xdr:to>
      <xdr:col>24</xdr:col>
      <xdr:colOff>114300</xdr:colOff>
      <xdr:row>76</xdr:row>
      <xdr:rowOff>133934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126496</xdr:rowOff>
    </xdr:from>
    <xdr:to>
      <xdr:col>19</xdr:col>
      <xdr:colOff>177800</xdr:colOff>
      <xdr:row>77</xdr:row>
      <xdr:rowOff>14418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85246"/>
          <a:ext cx="889000" cy="23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142018</xdr:rowOff>
    </xdr:from>
    <xdr:to>
      <xdr:col>20</xdr:col>
      <xdr:colOff>38100</xdr:colOff>
      <xdr:row>76</xdr:row>
      <xdr:rowOff>72168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63295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14418</xdr:rowOff>
    </xdr:from>
    <xdr:to>
      <xdr:col>15</xdr:col>
      <xdr:colOff>50800</xdr:colOff>
      <xdr:row>77</xdr:row>
      <xdr:rowOff>96887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16068"/>
          <a:ext cx="889000" cy="8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33176</xdr:rowOff>
    </xdr:from>
    <xdr:to>
      <xdr:col>15</xdr:col>
      <xdr:colOff>101600</xdr:colOff>
      <xdr:row>77</xdr:row>
      <xdr:rowOff>134776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125903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27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96887</xdr:rowOff>
    </xdr:from>
    <xdr:to>
      <xdr:col>10</xdr:col>
      <xdr:colOff>114300</xdr:colOff>
      <xdr:row>77</xdr:row>
      <xdr:rowOff>148130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98537"/>
          <a:ext cx="889000" cy="5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90171</xdr:rowOff>
    </xdr:from>
    <xdr:to>
      <xdr:col>10</xdr:col>
      <xdr:colOff>165100</xdr:colOff>
      <xdr:row>78</xdr:row>
      <xdr:rowOff>20321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9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11448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8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162052</xdr:rowOff>
    </xdr:from>
    <xdr:to>
      <xdr:col>6</xdr:col>
      <xdr:colOff>38100</xdr:colOff>
      <xdr:row>79</xdr:row>
      <xdr:rowOff>92202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3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83329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627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107920</xdr:rowOff>
    </xdr:from>
    <xdr:to>
      <xdr:col>24</xdr:col>
      <xdr:colOff>114300</xdr:colOff>
      <xdr:row>76</xdr:row>
      <xdr:rowOff>38069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6667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130797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1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75696</xdr:rowOff>
    </xdr:from>
    <xdr:to>
      <xdr:col>20</xdr:col>
      <xdr:colOff>38100</xdr:colOff>
      <xdr:row>76</xdr:row>
      <xdr:rowOff>5846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3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22373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09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135068</xdr:rowOff>
    </xdr:from>
    <xdr:to>
      <xdr:col>15</xdr:col>
      <xdr:colOff>101600</xdr:colOff>
      <xdr:row>77</xdr:row>
      <xdr:rowOff>65218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81745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40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46087</xdr:rowOff>
    </xdr:from>
    <xdr:to>
      <xdr:col>10</xdr:col>
      <xdr:colOff>165100</xdr:colOff>
      <xdr:row>77</xdr:row>
      <xdr:rowOff>147687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4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164214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022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97330</xdr:rowOff>
    </xdr:from>
    <xdr:to>
      <xdr:col>6</xdr:col>
      <xdr:colOff>38100</xdr:colOff>
      <xdr:row>78</xdr:row>
      <xdr:rowOff>27480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44007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57404</xdr:rowOff>
    </xdr:from>
    <xdr:to>
      <xdr:col>24</xdr:col>
      <xdr:colOff>62865</xdr:colOff>
      <xdr:row>99</xdr:row>
      <xdr:rowOff>17627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487904"/>
          <a:ext cx="1270" cy="1503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21454</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17627</xdr:rowOff>
    </xdr:from>
    <xdr:to>
      <xdr:col>24</xdr:col>
      <xdr:colOff>152400</xdr:colOff>
      <xdr:row>99</xdr:row>
      <xdr:rowOff>17627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9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4081</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6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57404</xdr:rowOff>
    </xdr:from>
    <xdr:to>
      <xdr:col>24</xdr:col>
      <xdr:colOff>152400</xdr:colOff>
      <xdr:row>90</xdr:row>
      <xdr:rowOff>57404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48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12337</xdr:rowOff>
    </xdr:from>
    <xdr:to>
      <xdr:col>24</xdr:col>
      <xdr:colOff>63500</xdr:colOff>
      <xdr:row>96</xdr:row>
      <xdr:rowOff>24682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471537"/>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146883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2631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124006</xdr:rowOff>
    </xdr:from>
    <xdr:to>
      <xdr:col>24</xdr:col>
      <xdr:colOff>114300</xdr:colOff>
      <xdr:row>96</xdr:row>
      <xdr:rowOff>54156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41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12337</xdr:rowOff>
    </xdr:from>
    <xdr:to>
      <xdr:col>19</xdr:col>
      <xdr:colOff>177800</xdr:colOff>
      <xdr:row>98</xdr:row>
      <xdr:rowOff>125527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471537"/>
          <a:ext cx="889000" cy="45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19895</xdr:rowOff>
    </xdr:from>
    <xdr:to>
      <xdr:col>20</xdr:col>
      <xdr:colOff>38100</xdr:colOff>
      <xdr:row>96</xdr:row>
      <xdr:rowOff>121495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4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112622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57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68735</xdr:rowOff>
    </xdr:from>
    <xdr:to>
      <xdr:col>15</xdr:col>
      <xdr:colOff>50800</xdr:colOff>
      <xdr:row>98</xdr:row>
      <xdr:rowOff>125527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870835"/>
          <a:ext cx="889000" cy="5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34950</xdr:rowOff>
    </xdr:from>
    <xdr:to>
      <xdr:col>15</xdr:col>
      <xdr:colOff>101600</xdr:colOff>
      <xdr:row>98</xdr:row>
      <xdr:rowOff>136550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83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153077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61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68735</xdr:rowOff>
    </xdr:from>
    <xdr:to>
      <xdr:col>10</xdr:col>
      <xdr:colOff>114300</xdr:colOff>
      <xdr:row>99</xdr:row>
      <xdr:rowOff>39540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70835"/>
          <a:ext cx="889000" cy="14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57713</xdr:rowOff>
    </xdr:from>
    <xdr:to>
      <xdr:col>10</xdr:col>
      <xdr:colOff>165100</xdr:colOff>
      <xdr:row>98</xdr:row>
      <xdr:rowOff>159313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85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150440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95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142718</xdr:rowOff>
    </xdr:from>
    <xdr:to>
      <xdr:col>6</xdr:col>
      <xdr:colOff>38100</xdr:colOff>
      <xdr:row>99</xdr:row>
      <xdr:rowOff>72868</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94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89395</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72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145332</xdr:rowOff>
    </xdr:from>
    <xdr:to>
      <xdr:col>24</xdr:col>
      <xdr:colOff>114300</xdr:colOff>
      <xdr:row>96</xdr:row>
      <xdr:rowOff>75482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43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123759</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41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132987</xdr:rowOff>
    </xdr:from>
    <xdr:to>
      <xdr:col>20</xdr:col>
      <xdr:colOff>38100</xdr:colOff>
      <xdr:row>96</xdr:row>
      <xdr:rowOff>63137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42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79664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19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74727</xdr:rowOff>
    </xdr:from>
    <xdr:to>
      <xdr:col>15</xdr:col>
      <xdr:colOff>101600</xdr:colOff>
      <xdr:row>99</xdr:row>
      <xdr:rowOff>4877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7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167454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6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17935</xdr:rowOff>
    </xdr:from>
    <xdr:to>
      <xdr:col>10</xdr:col>
      <xdr:colOff>165100</xdr:colOff>
      <xdr:row>98</xdr:row>
      <xdr:rowOff>119535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2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136062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59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160190</xdr:rowOff>
    </xdr:from>
    <xdr:to>
      <xdr:col>6</xdr:col>
      <xdr:colOff>38100</xdr:colOff>
      <xdr:row>99</xdr:row>
      <xdr:rowOff>90340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6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81467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5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51003</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365953"/>
          <a:ext cx="1270" cy="1288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169130</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14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51003</xdr:rowOff>
    </xdr:from>
    <xdr:to>
      <xdr:col>55</xdr:col>
      <xdr:colOff>88900</xdr:colOff>
      <xdr:row>31</xdr:row>
      <xdr:rowOff>51003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365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138786</xdr:rowOff>
    </xdr:from>
    <xdr:to>
      <xdr:col>55</xdr:col>
      <xdr:colOff>0</xdr:colOff>
      <xdr:row>36</xdr:row>
      <xdr:rowOff>9398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139536"/>
          <a:ext cx="8382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93387</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26558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114960</xdr:rowOff>
    </xdr:from>
    <xdr:to>
      <xdr:col>55</xdr:col>
      <xdr:colOff>50800</xdr:colOff>
      <xdr:row>37</xdr:row>
      <xdr:rowOff>45110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82093</xdr:rowOff>
    </xdr:from>
    <xdr:to>
      <xdr:col>50</xdr:col>
      <xdr:colOff>114300</xdr:colOff>
      <xdr:row>35</xdr:row>
      <xdr:rowOff>138786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082843"/>
          <a:ext cx="8890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99873</xdr:rowOff>
    </xdr:from>
    <xdr:to>
      <xdr:col>50</xdr:col>
      <xdr:colOff>165100</xdr:colOff>
      <xdr:row>37</xdr:row>
      <xdr:rowOff>30023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21150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20371</xdr:rowOff>
    </xdr:from>
    <xdr:to>
      <xdr:col>45</xdr:col>
      <xdr:colOff>177800</xdr:colOff>
      <xdr:row>35</xdr:row>
      <xdr:rowOff>82093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021121"/>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96672</xdr:rowOff>
    </xdr:from>
    <xdr:to>
      <xdr:col>46</xdr:col>
      <xdr:colOff>38100</xdr:colOff>
      <xdr:row>37</xdr:row>
      <xdr:rowOff>26822</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17949</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80264</xdr:rowOff>
    </xdr:from>
    <xdr:to>
      <xdr:col>41</xdr:col>
      <xdr:colOff>50800</xdr:colOff>
      <xdr:row>35</xdr:row>
      <xdr:rowOff>20371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5909564"/>
          <a:ext cx="8890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110846</xdr:rowOff>
    </xdr:from>
    <xdr:to>
      <xdr:col>41</xdr:col>
      <xdr:colOff>101600</xdr:colOff>
      <xdr:row>37</xdr:row>
      <xdr:rowOff>40996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283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32123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75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17577</xdr:rowOff>
    </xdr:from>
    <xdr:to>
      <xdr:col>36</xdr:col>
      <xdr:colOff>165100</xdr:colOff>
      <xdr:row>36</xdr:row>
      <xdr:rowOff>119177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18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110304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282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130048</xdr:rowOff>
    </xdr:from>
    <xdr:to>
      <xdr:col>55</xdr:col>
      <xdr:colOff>50800</xdr:colOff>
      <xdr:row>36</xdr:row>
      <xdr:rowOff>60198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13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152925</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598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87986</xdr:rowOff>
    </xdr:from>
    <xdr:to>
      <xdr:col>50</xdr:col>
      <xdr:colOff>165100</xdr:colOff>
      <xdr:row>36</xdr:row>
      <xdr:rowOff>18136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08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34663</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586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31293</xdr:rowOff>
    </xdr:from>
    <xdr:to>
      <xdr:col>46</xdr:col>
      <xdr:colOff>38100</xdr:colOff>
      <xdr:row>35</xdr:row>
      <xdr:rowOff>132893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0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149420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580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141021</xdr:rowOff>
    </xdr:from>
    <xdr:to>
      <xdr:col>41</xdr:col>
      <xdr:colOff>101600</xdr:colOff>
      <xdr:row>35</xdr:row>
      <xdr:rowOff>71171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597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87698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574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29464</xdr:rowOff>
    </xdr:from>
    <xdr:to>
      <xdr:col>36</xdr:col>
      <xdr:colOff>165100</xdr:colOff>
      <xdr:row>34</xdr:row>
      <xdr:rowOff>131064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147591</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54946</xdr:rowOff>
    </xdr:from>
    <xdr:to>
      <xdr:col>54</xdr:col>
      <xdr:colOff>189865</xdr:colOff>
      <xdr:row>58</xdr:row>
      <xdr:rowOff>18999</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798896"/>
          <a:ext cx="1270" cy="116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22826</xdr:rowOff>
    </xdr:from>
    <xdr:ext cx="378565"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996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18999</xdr:rowOff>
    </xdr:from>
    <xdr:to>
      <xdr:col>55</xdr:col>
      <xdr:colOff>88900</xdr:colOff>
      <xdr:row>58</xdr:row>
      <xdr:rowOff>18999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9963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1623</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57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54946</xdr:rowOff>
    </xdr:from>
    <xdr:to>
      <xdr:col>55</xdr:col>
      <xdr:colOff>88900</xdr:colOff>
      <xdr:row>51</xdr:row>
      <xdr:rowOff>54946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798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82607</xdr:rowOff>
    </xdr:from>
    <xdr:to>
      <xdr:col>55</xdr:col>
      <xdr:colOff>0</xdr:colOff>
      <xdr:row>56</xdr:row>
      <xdr:rowOff>88494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683807"/>
          <a:ext cx="838200" cy="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34682</xdr:rowOff>
    </xdr:from>
    <xdr:ext cx="469744"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464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11805</xdr:rowOff>
    </xdr:from>
    <xdr:to>
      <xdr:col>55</xdr:col>
      <xdr:colOff>50800</xdr:colOff>
      <xdr:row>56</xdr:row>
      <xdr:rowOff>113405</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6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88494</xdr:rowOff>
    </xdr:from>
    <xdr:to>
      <xdr:col>50</xdr:col>
      <xdr:colOff>114300</xdr:colOff>
      <xdr:row>56</xdr:row>
      <xdr:rowOff>148501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689694"/>
          <a:ext cx="8890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17463</xdr:rowOff>
    </xdr:from>
    <xdr:to>
      <xdr:col>50</xdr:col>
      <xdr:colOff>165100</xdr:colOff>
      <xdr:row>56</xdr:row>
      <xdr:rowOff>119063</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61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135590</xdr:rowOff>
    </xdr:from>
    <xdr:ext cx="469744"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404428" y="939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148501</xdr:rowOff>
    </xdr:from>
    <xdr:to>
      <xdr:col>45</xdr:col>
      <xdr:colOff>177800</xdr:colOff>
      <xdr:row>56</xdr:row>
      <xdr:rowOff>151930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74970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165424</xdr:rowOff>
    </xdr:from>
    <xdr:to>
      <xdr:col>46</xdr:col>
      <xdr:colOff>38100</xdr:colOff>
      <xdr:row>56</xdr:row>
      <xdr:rowOff>95574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59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112101</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515428" y="937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141986</xdr:rowOff>
    </xdr:from>
    <xdr:to>
      <xdr:col>41</xdr:col>
      <xdr:colOff>50800</xdr:colOff>
      <xdr:row>56</xdr:row>
      <xdr:rowOff>151930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743186"/>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11119</xdr:rowOff>
    </xdr:from>
    <xdr:to>
      <xdr:col>41</xdr:col>
      <xdr:colOff>101600</xdr:colOff>
      <xdr:row>56</xdr:row>
      <xdr:rowOff>112719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61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129246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626428" y="938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21406</xdr:rowOff>
    </xdr:from>
    <xdr:to>
      <xdr:col>36</xdr:col>
      <xdr:colOff>165100</xdr:colOff>
      <xdr:row>56</xdr:row>
      <xdr:rowOff>123006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62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139533</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37428" y="939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31807</xdr:rowOff>
    </xdr:from>
    <xdr:to>
      <xdr:col>55</xdr:col>
      <xdr:colOff>50800</xdr:colOff>
      <xdr:row>56</xdr:row>
      <xdr:rowOff>133407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63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10234</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611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37694</xdr:rowOff>
    </xdr:from>
    <xdr:to>
      <xdr:col>50</xdr:col>
      <xdr:colOff>165100</xdr:colOff>
      <xdr:row>56</xdr:row>
      <xdr:rowOff>139294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63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130421</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973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97701</xdr:rowOff>
    </xdr:from>
    <xdr:to>
      <xdr:col>46</xdr:col>
      <xdr:colOff>38100</xdr:colOff>
      <xdr:row>57</xdr:row>
      <xdr:rowOff>27851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6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18978</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979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101130</xdr:rowOff>
    </xdr:from>
    <xdr:to>
      <xdr:col>41</xdr:col>
      <xdr:colOff>101600</xdr:colOff>
      <xdr:row>57</xdr:row>
      <xdr:rowOff>31280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70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22407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979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91186</xdr:rowOff>
    </xdr:from>
    <xdr:to>
      <xdr:col>36</xdr:col>
      <xdr:colOff>165100</xdr:colOff>
      <xdr:row>57</xdr:row>
      <xdr:rowOff>21336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69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12463</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978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143358</xdr:rowOff>
    </xdr:from>
    <xdr:to>
      <xdr:col>54</xdr:col>
      <xdr:colOff>189865</xdr:colOff>
      <xdr:row>79</xdr:row>
      <xdr:rowOff>82533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44858"/>
          <a:ext cx="1270" cy="148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86360</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3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82533</xdr:rowOff>
    </xdr:from>
    <xdr:to>
      <xdr:col>55</xdr:col>
      <xdr:colOff>88900</xdr:colOff>
      <xdr:row>79</xdr:row>
      <xdr:rowOff>82533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90035</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2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91,776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143358</xdr:rowOff>
    </xdr:from>
    <xdr:to>
      <xdr:col>55</xdr:col>
      <xdr:colOff>88900</xdr:colOff>
      <xdr:row>70</xdr:row>
      <xdr:rowOff>143358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44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127340</xdr:rowOff>
    </xdr:from>
    <xdr:to>
      <xdr:col>55</xdr:col>
      <xdr:colOff>0</xdr:colOff>
      <xdr:row>79</xdr:row>
      <xdr:rowOff>5936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500440"/>
          <a:ext cx="838200" cy="5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145381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7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122504</xdr:rowOff>
    </xdr:from>
    <xdr:to>
      <xdr:col>55</xdr:col>
      <xdr:colOff>50800</xdr:colOff>
      <xdr:row>78</xdr:row>
      <xdr:rowOff>52654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143015</xdr:rowOff>
    </xdr:from>
    <xdr:to>
      <xdr:col>50</xdr:col>
      <xdr:colOff>114300</xdr:colOff>
      <xdr:row>79</xdr:row>
      <xdr:rowOff>5936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516115"/>
          <a:ext cx="889000" cy="3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95431</xdr:rowOff>
    </xdr:from>
    <xdr:to>
      <xdr:col>50</xdr:col>
      <xdr:colOff>165100</xdr:colOff>
      <xdr:row>78</xdr:row>
      <xdr:rowOff>25581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42108</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7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143015</xdr:rowOff>
    </xdr:from>
    <xdr:to>
      <xdr:col>45</xdr:col>
      <xdr:colOff>177800</xdr:colOff>
      <xdr:row>79</xdr:row>
      <xdr:rowOff>45402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516115"/>
          <a:ext cx="889000" cy="7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68914</xdr:rowOff>
    </xdr:from>
    <xdr:to>
      <xdr:col>46</xdr:col>
      <xdr:colOff>38100</xdr:colOff>
      <xdr:row>77</xdr:row>
      <xdr:rowOff>170514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15591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43214</xdr:rowOff>
    </xdr:from>
    <xdr:to>
      <xdr:col>41</xdr:col>
      <xdr:colOff>50800</xdr:colOff>
      <xdr:row>79</xdr:row>
      <xdr:rowOff>45402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587764"/>
          <a:ext cx="889000" cy="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38134</xdr:rowOff>
    </xdr:from>
    <xdr:to>
      <xdr:col>41</xdr:col>
      <xdr:colOff>101600</xdr:colOff>
      <xdr:row>78</xdr:row>
      <xdr:rowOff>139734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41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156261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8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95676</xdr:rowOff>
    </xdr:from>
    <xdr:to>
      <xdr:col>36</xdr:col>
      <xdr:colOff>165100</xdr:colOff>
      <xdr:row>79</xdr:row>
      <xdr:rowOff>25826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42353</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37428" y="1324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76540</xdr:rowOff>
    </xdr:from>
    <xdr:to>
      <xdr:col>55</xdr:col>
      <xdr:colOff>50800</xdr:colOff>
      <xdr:row>79</xdr:row>
      <xdr:rowOff>6690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4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162917</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64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126586</xdr:rowOff>
    </xdr:from>
    <xdr:to>
      <xdr:col>50</xdr:col>
      <xdr:colOff>165100</xdr:colOff>
      <xdr:row>79</xdr:row>
      <xdr:rowOff>56736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9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47863</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92215</xdr:rowOff>
    </xdr:from>
    <xdr:to>
      <xdr:col>46</xdr:col>
      <xdr:colOff>38100</xdr:colOff>
      <xdr:row>79</xdr:row>
      <xdr:rowOff>22365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13492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5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166052</xdr:rowOff>
    </xdr:from>
    <xdr:to>
      <xdr:col>41</xdr:col>
      <xdr:colOff>101600</xdr:colOff>
      <xdr:row>79</xdr:row>
      <xdr:rowOff>96202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53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87329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63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163864</xdr:rowOff>
    </xdr:from>
    <xdr:to>
      <xdr:col>36</xdr:col>
      <xdr:colOff>165100</xdr:colOff>
      <xdr:row>79</xdr:row>
      <xdr:rowOff>94014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85141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62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44227</xdr:rowOff>
    </xdr:from>
    <xdr:to>
      <xdr:col>54</xdr:col>
      <xdr:colOff>189865</xdr:colOff>
      <xdr:row>99</xdr:row>
      <xdr:rowOff>38773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474727"/>
          <a:ext cx="1270" cy="1537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42600</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38773</xdr:rowOff>
    </xdr:from>
    <xdr:to>
      <xdr:col>55</xdr:col>
      <xdr:colOff>88900</xdr:colOff>
      <xdr:row>99</xdr:row>
      <xdr:rowOff>38773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2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162354</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249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44227</xdr:rowOff>
    </xdr:from>
    <xdr:to>
      <xdr:col>55</xdr:col>
      <xdr:colOff>88900</xdr:colOff>
      <xdr:row>90</xdr:row>
      <xdr:rowOff>44227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474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145464</xdr:rowOff>
    </xdr:from>
    <xdr:to>
      <xdr:col>55</xdr:col>
      <xdr:colOff>0</xdr:colOff>
      <xdr:row>98</xdr:row>
      <xdr:rowOff>17497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776114"/>
          <a:ext cx="838200" cy="4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16434</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756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165007</xdr:rowOff>
    </xdr:from>
    <xdr:to>
      <xdr:col>55</xdr:col>
      <xdr:colOff>50800</xdr:colOff>
      <xdr:row>97</xdr:row>
      <xdr:rowOff>95157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62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77226</xdr:rowOff>
    </xdr:from>
    <xdr:to>
      <xdr:col>50</xdr:col>
      <xdr:colOff>114300</xdr:colOff>
      <xdr:row>98</xdr:row>
      <xdr:rowOff>17497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707876"/>
          <a:ext cx="889000" cy="11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14980</xdr:rowOff>
    </xdr:from>
    <xdr:to>
      <xdr:col>50</xdr:col>
      <xdr:colOff>165100</xdr:colOff>
      <xdr:row>97</xdr:row>
      <xdr:rowOff>116580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64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133107</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42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51901</xdr:rowOff>
    </xdr:from>
    <xdr:to>
      <xdr:col>45</xdr:col>
      <xdr:colOff>177800</xdr:colOff>
      <xdr:row>97</xdr:row>
      <xdr:rowOff>77226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511101"/>
          <a:ext cx="889000" cy="19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154181</xdr:rowOff>
    </xdr:from>
    <xdr:to>
      <xdr:col>46</xdr:col>
      <xdr:colOff>38100</xdr:colOff>
      <xdr:row>97</xdr:row>
      <xdr:rowOff>84331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613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100858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38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51901</xdr:rowOff>
    </xdr:from>
    <xdr:to>
      <xdr:col>41</xdr:col>
      <xdr:colOff>50800</xdr:colOff>
      <xdr:row>96</xdr:row>
      <xdr:rowOff>95923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511101"/>
          <a:ext cx="889000" cy="4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5102</xdr:rowOff>
    </xdr:from>
    <xdr:to>
      <xdr:col>41</xdr:col>
      <xdr:colOff>101600</xdr:colOff>
      <xdr:row>97</xdr:row>
      <xdr:rowOff>106702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6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97829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72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31407</xdr:rowOff>
    </xdr:from>
    <xdr:to>
      <xdr:col>36</xdr:col>
      <xdr:colOff>165100</xdr:colOff>
      <xdr:row>97</xdr:row>
      <xdr:rowOff>133007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662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124134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75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94664</xdr:rowOff>
    </xdr:from>
    <xdr:to>
      <xdr:col>55</xdr:col>
      <xdr:colOff>50800</xdr:colOff>
      <xdr:row>98</xdr:row>
      <xdr:rowOff>24814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2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73091</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0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138147</xdr:rowOff>
    </xdr:from>
    <xdr:to>
      <xdr:col>50</xdr:col>
      <xdr:colOff>165100</xdr:colOff>
      <xdr:row>98</xdr:row>
      <xdr:rowOff>68297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6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59424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86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26426</xdr:rowOff>
    </xdr:from>
    <xdr:to>
      <xdr:col>46</xdr:col>
      <xdr:colOff>38100</xdr:colOff>
      <xdr:row>97</xdr:row>
      <xdr:rowOff>128026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65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119153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74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1101</xdr:rowOff>
    </xdr:from>
    <xdr:to>
      <xdr:col>41</xdr:col>
      <xdr:colOff>101600</xdr:colOff>
      <xdr:row>96</xdr:row>
      <xdr:rowOff>102701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46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119228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23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45123</xdr:rowOff>
    </xdr:from>
    <xdr:to>
      <xdr:col>36</xdr:col>
      <xdr:colOff>165100</xdr:colOff>
      <xdr:row>96</xdr:row>
      <xdr:rowOff>146723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50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163250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27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70793</xdr:rowOff>
    </xdr:from>
    <xdr:to>
      <xdr:col>85</xdr:col>
      <xdr:colOff>126364</xdr:colOff>
      <xdr:row>38</xdr:row>
      <xdr:rowOff>157498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214293"/>
          <a:ext cx="1269" cy="1458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161325</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157498</xdr:rowOff>
    </xdr:from>
    <xdr:to>
      <xdr:col>86</xdr:col>
      <xdr:colOff>25400</xdr:colOff>
      <xdr:row>38</xdr:row>
      <xdr:rowOff>157498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72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17470</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8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70793</xdr:rowOff>
    </xdr:from>
    <xdr:to>
      <xdr:col>86</xdr:col>
      <xdr:colOff>25400</xdr:colOff>
      <xdr:row>30</xdr:row>
      <xdr:rowOff>70793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214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87612</xdr:rowOff>
    </xdr:from>
    <xdr:to>
      <xdr:col>85</xdr:col>
      <xdr:colOff>127000</xdr:colOff>
      <xdr:row>36</xdr:row>
      <xdr:rowOff>11521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088362"/>
          <a:ext cx="838200" cy="9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44993</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5874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22116</xdr:rowOff>
    </xdr:from>
    <xdr:to>
      <xdr:col>85</xdr:col>
      <xdr:colOff>177800</xdr:colOff>
      <xdr:row>35</xdr:row>
      <xdr:rowOff>123716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160927</xdr:rowOff>
    </xdr:from>
    <xdr:to>
      <xdr:col>81</xdr:col>
      <xdr:colOff>50800</xdr:colOff>
      <xdr:row>36</xdr:row>
      <xdr:rowOff>11521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5990227"/>
          <a:ext cx="889000" cy="19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76490</xdr:rowOff>
    </xdr:from>
    <xdr:to>
      <xdr:col>81</xdr:col>
      <xdr:colOff>101600</xdr:colOff>
      <xdr:row>36</xdr:row>
      <xdr:rowOff>6640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07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23167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585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160927</xdr:rowOff>
    </xdr:from>
    <xdr:to>
      <xdr:col>76</xdr:col>
      <xdr:colOff>114300</xdr:colOff>
      <xdr:row>35</xdr:row>
      <xdr:rowOff>84020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5990227"/>
          <a:ext cx="889000" cy="9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8727</xdr:rowOff>
    </xdr:from>
    <xdr:to>
      <xdr:col>76</xdr:col>
      <xdr:colOff>165100</xdr:colOff>
      <xdr:row>35</xdr:row>
      <xdr:rowOff>110327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009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101454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84020</xdr:rowOff>
    </xdr:from>
    <xdr:to>
      <xdr:col>71</xdr:col>
      <xdr:colOff>177800</xdr:colOff>
      <xdr:row>35</xdr:row>
      <xdr:rowOff>106716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084770"/>
          <a:ext cx="889000" cy="2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33220</xdr:rowOff>
    </xdr:from>
    <xdr:to>
      <xdr:col>72</xdr:col>
      <xdr:colOff>38100</xdr:colOff>
      <xdr:row>35</xdr:row>
      <xdr:rowOff>134820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03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125947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122210</xdr:rowOff>
    </xdr:from>
    <xdr:to>
      <xdr:col>67</xdr:col>
      <xdr:colOff>101600</xdr:colOff>
      <xdr:row>35</xdr:row>
      <xdr:rowOff>52360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59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68887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572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36812</xdr:rowOff>
    </xdr:from>
    <xdr:to>
      <xdr:col>85</xdr:col>
      <xdr:colOff>177800</xdr:colOff>
      <xdr:row>35</xdr:row>
      <xdr:rowOff>138412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03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15239</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01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132171</xdr:rowOff>
    </xdr:from>
    <xdr:to>
      <xdr:col>81</xdr:col>
      <xdr:colOff>101600</xdr:colOff>
      <xdr:row>36</xdr:row>
      <xdr:rowOff>62321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13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53448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22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110127</xdr:rowOff>
    </xdr:from>
    <xdr:to>
      <xdr:col>76</xdr:col>
      <xdr:colOff>165100</xdr:colOff>
      <xdr:row>35</xdr:row>
      <xdr:rowOff>40277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593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56804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71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33220</xdr:rowOff>
    </xdr:from>
    <xdr:to>
      <xdr:col>72</xdr:col>
      <xdr:colOff>38100</xdr:colOff>
      <xdr:row>35</xdr:row>
      <xdr:rowOff>134820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0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151347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80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55916</xdr:rowOff>
    </xdr:from>
    <xdr:to>
      <xdr:col>67</xdr:col>
      <xdr:colOff>101600</xdr:colOff>
      <xdr:row>35</xdr:row>
      <xdr:rowOff>157516</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05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148643</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14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151568</xdr:rowOff>
    </xdr:from>
    <xdr:to>
      <xdr:col>85</xdr:col>
      <xdr:colOff>126364</xdr:colOff>
      <xdr:row>58</xdr:row>
      <xdr:rowOff>16199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895518"/>
          <a:ext cx="1269" cy="1064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20026</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6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16199</xdr:rowOff>
    </xdr:from>
    <xdr:to>
      <xdr:col>86</xdr:col>
      <xdr:colOff>25400</xdr:colOff>
      <xdr:row>58</xdr:row>
      <xdr:rowOff>16199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98245</xdr:rowOff>
    </xdr:from>
    <xdr:ext cx="534377"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67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151568</xdr:rowOff>
    </xdr:from>
    <xdr:to>
      <xdr:col>86</xdr:col>
      <xdr:colOff>25400</xdr:colOff>
      <xdr:row>51</xdr:row>
      <xdr:rowOff>151568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895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28219</xdr:rowOff>
    </xdr:from>
    <xdr:to>
      <xdr:col>85</xdr:col>
      <xdr:colOff>127000</xdr:colOff>
      <xdr:row>57</xdr:row>
      <xdr:rowOff>99714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800869"/>
          <a:ext cx="838200" cy="7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168565</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4268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145688</xdr:rowOff>
    </xdr:from>
    <xdr:to>
      <xdr:col>85</xdr:col>
      <xdr:colOff>177800</xdr:colOff>
      <xdr:row>56</xdr:row>
      <xdr:rowOff>75838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57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4959</xdr:rowOff>
    </xdr:from>
    <xdr:to>
      <xdr:col>81</xdr:col>
      <xdr:colOff>50800</xdr:colOff>
      <xdr:row>57</xdr:row>
      <xdr:rowOff>99714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777609"/>
          <a:ext cx="889000" cy="9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3766</xdr:rowOff>
    </xdr:from>
    <xdr:to>
      <xdr:col>81</xdr:col>
      <xdr:colOff>101600</xdr:colOff>
      <xdr:row>56</xdr:row>
      <xdr:rowOff>105366</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0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121893</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38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4959</xdr:rowOff>
    </xdr:from>
    <xdr:to>
      <xdr:col>76</xdr:col>
      <xdr:colOff>114300</xdr:colOff>
      <xdr:row>57</xdr:row>
      <xdr:rowOff>158255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777609"/>
          <a:ext cx="889000" cy="15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138525</xdr:rowOff>
    </xdr:from>
    <xdr:to>
      <xdr:col>76</xdr:col>
      <xdr:colOff>165100</xdr:colOff>
      <xdr:row>56</xdr:row>
      <xdr:rowOff>68675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5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85202</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3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147892</xdr:rowOff>
    </xdr:from>
    <xdr:to>
      <xdr:col>71</xdr:col>
      <xdr:colOff>177800</xdr:colOff>
      <xdr:row>57</xdr:row>
      <xdr:rowOff>158255</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920542"/>
          <a:ext cx="8890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38856</xdr:rowOff>
    </xdr:from>
    <xdr:to>
      <xdr:col>72</xdr:col>
      <xdr:colOff>38100</xdr:colOff>
      <xdr:row>56</xdr:row>
      <xdr:rowOff>140456</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4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156983</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41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119570</xdr:rowOff>
    </xdr:from>
    <xdr:to>
      <xdr:col>67</xdr:col>
      <xdr:colOff>101600</xdr:colOff>
      <xdr:row>57</xdr:row>
      <xdr:rowOff>49720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2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66247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9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148869</xdr:rowOff>
    </xdr:from>
    <xdr:to>
      <xdr:col>85</xdr:col>
      <xdr:colOff>177800</xdr:colOff>
      <xdr:row>57</xdr:row>
      <xdr:rowOff>79019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5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127296</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2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48914</xdr:rowOff>
    </xdr:from>
    <xdr:to>
      <xdr:col>81</xdr:col>
      <xdr:colOff>101600</xdr:colOff>
      <xdr:row>57</xdr:row>
      <xdr:rowOff>150514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8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141641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91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125609</xdr:rowOff>
    </xdr:from>
    <xdr:to>
      <xdr:col>76</xdr:col>
      <xdr:colOff>165100</xdr:colOff>
      <xdr:row>57</xdr:row>
      <xdr:rowOff>55759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2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46886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81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107455</xdr:rowOff>
    </xdr:from>
    <xdr:to>
      <xdr:col>72</xdr:col>
      <xdr:colOff>38100</xdr:colOff>
      <xdr:row>58</xdr:row>
      <xdr:rowOff>37605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88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28732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97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97092</xdr:rowOff>
    </xdr:from>
    <xdr:to>
      <xdr:col>67</xdr:col>
      <xdr:colOff>101600</xdr:colOff>
      <xdr:row>58</xdr:row>
      <xdr:rowOff>27242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6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18369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6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57785</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059285"/>
          <a:ext cx="1269"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4462</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83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57785</xdr:rowOff>
    </xdr:from>
    <xdr:to>
      <xdr:col>86</xdr:col>
      <xdr:colOff>25400</xdr:colOff>
      <xdr:row>70</xdr:row>
      <xdr:rowOff>57785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05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89933</xdr:rowOff>
    </xdr:from>
    <xdr:ext cx="378565"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915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67056</xdr:rowOff>
    </xdr:from>
    <xdr:to>
      <xdr:col>85</xdr:col>
      <xdr:colOff>177800</xdr:colOff>
      <xdr:row>78</xdr:row>
      <xdr:rowOff>168656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40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34798</xdr:rowOff>
    </xdr:from>
    <xdr:to>
      <xdr:col>81</xdr:col>
      <xdr:colOff>50800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793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165608</xdr:rowOff>
    </xdr:from>
    <xdr:to>
      <xdr:col>81</xdr:col>
      <xdr:colOff>101600</xdr:colOff>
      <xdr:row>78</xdr:row>
      <xdr:rowOff>95758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367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112285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14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34798</xdr:rowOff>
    </xdr:from>
    <xdr:to>
      <xdr:col>76</xdr:col>
      <xdr:colOff>114300</xdr:colOff>
      <xdr:row>79</xdr:row>
      <xdr:rowOff>40767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703300" y="13579348"/>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127254</xdr:rowOff>
    </xdr:from>
    <xdr:to>
      <xdr:col>76</xdr:col>
      <xdr:colOff>165100</xdr:colOff>
      <xdr:row>77</xdr:row>
      <xdr:rowOff>57404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15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73931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293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40767</xdr:rowOff>
    </xdr:from>
    <xdr:to>
      <xdr:col>71</xdr:col>
      <xdr:colOff>177800</xdr:colOff>
      <xdr:row>79</xdr:row>
      <xdr:rowOff>44450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2814300" y="13585317"/>
          <a:ext cx="88900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9017</xdr:rowOff>
    </xdr:from>
    <xdr:to>
      <xdr:col>72</xdr:col>
      <xdr:colOff>38100</xdr:colOff>
      <xdr:row>77</xdr:row>
      <xdr:rowOff>110617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21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127144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298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76581</xdr:rowOff>
    </xdr:from>
    <xdr:to>
      <xdr:col>67</xdr:col>
      <xdr:colOff>101600</xdr:colOff>
      <xdr:row>79</xdr:row>
      <xdr:rowOff>6731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4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23258</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5017" y="13224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155448</xdr:rowOff>
    </xdr:from>
    <xdr:to>
      <xdr:col>76</xdr:col>
      <xdr:colOff>165100</xdr:colOff>
      <xdr:row>79</xdr:row>
      <xdr:rowOff>85598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2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76725</xdr:rowOff>
    </xdr:from>
    <xdr:ext cx="313932"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35333" y="136212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161417</xdr:rowOff>
    </xdr:from>
    <xdr:to>
      <xdr:col>72</xdr:col>
      <xdr:colOff>38100</xdr:colOff>
      <xdr:row>79</xdr:row>
      <xdr:rowOff>91567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3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82694</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46333" y="136272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108153</xdr:rowOff>
    </xdr:from>
    <xdr:to>
      <xdr:col>85</xdr:col>
      <xdr:colOff>126364</xdr:colOff>
      <xdr:row>98</xdr:row>
      <xdr:rowOff>38398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367203"/>
          <a:ext cx="1269" cy="1473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42225</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4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38398</xdr:rowOff>
    </xdr:from>
    <xdr:to>
      <xdr:col>86</xdr:col>
      <xdr:colOff>25400</xdr:colOff>
      <xdr:row>98</xdr:row>
      <xdr:rowOff>38398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40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54830</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14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62,216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108153</xdr:rowOff>
    </xdr:from>
    <xdr:to>
      <xdr:col>86</xdr:col>
      <xdr:colOff>25400</xdr:colOff>
      <xdr:row>89</xdr:row>
      <xdr:rowOff>108153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367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156584</xdr:rowOff>
    </xdr:from>
    <xdr:to>
      <xdr:col>85</xdr:col>
      <xdr:colOff>127000</xdr:colOff>
      <xdr:row>93</xdr:row>
      <xdr:rowOff>53257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5929984"/>
          <a:ext cx="8382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153607</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098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3730</xdr:rowOff>
    </xdr:from>
    <xdr:to>
      <xdr:col>85</xdr:col>
      <xdr:colOff>177800</xdr:colOff>
      <xdr:row>94</xdr:row>
      <xdr:rowOff>105330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12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53257</xdr:rowOff>
    </xdr:from>
    <xdr:to>
      <xdr:col>81</xdr:col>
      <xdr:colOff>50800</xdr:colOff>
      <xdr:row>93</xdr:row>
      <xdr:rowOff>136990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5998107"/>
          <a:ext cx="889000" cy="8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8727</xdr:rowOff>
    </xdr:from>
    <xdr:to>
      <xdr:col>81</xdr:col>
      <xdr:colOff>101600</xdr:colOff>
      <xdr:row>94</xdr:row>
      <xdr:rowOff>110327</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125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101454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21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136990</xdr:rowOff>
    </xdr:from>
    <xdr:to>
      <xdr:col>76</xdr:col>
      <xdr:colOff>114300</xdr:colOff>
      <xdr:row>94</xdr:row>
      <xdr:rowOff>37156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081840"/>
          <a:ext cx="889000" cy="7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32338</xdr:rowOff>
    </xdr:from>
    <xdr:to>
      <xdr:col>76</xdr:col>
      <xdr:colOff>165100</xdr:colOff>
      <xdr:row>94</xdr:row>
      <xdr:rowOff>133938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148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125065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24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37156</xdr:rowOff>
    </xdr:from>
    <xdr:to>
      <xdr:col>71</xdr:col>
      <xdr:colOff>177800</xdr:colOff>
      <xdr:row>94</xdr:row>
      <xdr:rowOff>81048</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153456"/>
          <a:ext cx="889000" cy="4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10131</xdr:rowOff>
    </xdr:from>
    <xdr:to>
      <xdr:col>72</xdr:col>
      <xdr:colOff>38100</xdr:colOff>
      <xdr:row>94</xdr:row>
      <xdr:rowOff>111731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126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102858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219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91709</xdr:rowOff>
    </xdr:from>
    <xdr:to>
      <xdr:col>67</xdr:col>
      <xdr:colOff>101600</xdr:colOff>
      <xdr:row>96</xdr:row>
      <xdr:rowOff>21859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37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12986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7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105784</xdr:rowOff>
    </xdr:from>
    <xdr:to>
      <xdr:col>85</xdr:col>
      <xdr:colOff>177800</xdr:colOff>
      <xdr:row>93</xdr:row>
      <xdr:rowOff>35934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87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128661</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73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2457</xdr:rowOff>
    </xdr:from>
    <xdr:to>
      <xdr:col>81</xdr:col>
      <xdr:colOff>101600</xdr:colOff>
      <xdr:row>93</xdr:row>
      <xdr:rowOff>104057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94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120584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72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86190</xdr:rowOff>
    </xdr:from>
    <xdr:to>
      <xdr:col>76</xdr:col>
      <xdr:colOff>165100</xdr:colOff>
      <xdr:row>94</xdr:row>
      <xdr:rowOff>16340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03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32867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80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157806</xdr:rowOff>
    </xdr:from>
    <xdr:to>
      <xdr:col>72</xdr:col>
      <xdr:colOff>38100</xdr:colOff>
      <xdr:row>94</xdr:row>
      <xdr:rowOff>87956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10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104483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587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30248</xdr:rowOff>
    </xdr:from>
    <xdr:to>
      <xdr:col>67</xdr:col>
      <xdr:colOff>101600</xdr:colOff>
      <xdr:row>94</xdr:row>
      <xdr:rowOff>131848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14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148375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92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52756</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67706"/>
          <a:ext cx="1269" cy="1363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60482</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470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170883</xdr:rowOff>
    </xdr:from>
    <xdr:ext cx="534377"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4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35,782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52756</xdr:rowOff>
    </xdr:from>
    <xdr:to>
      <xdr:col>116</xdr:col>
      <xdr:colOff>152400</xdr:colOff>
      <xdr:row>31</xdr:row>
      <xdr:rowOff>52756</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67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149382</xdr:rowOff>
    </xdr:from>
    <xdr:ext cx="469744"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930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126505</xdr:rowOff>
    </xdr:from>
    <xdr:to>
      <xdr:col>116</xdr:col>
      <xdr:colOff>114300</xdr:colOff>
      <xdr:row>39</xdr:row>
      <xdr:rowOff>56655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4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154089</xdr:rowOff>
    </xdr:from>
    <xdr:to>
      <xdr:col>112</xdr:col>
      <xdr:colOff>38100</xdr:colOff>
      <xdr:row>39</xdr:row>
      <xdr:rowOff>84239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100766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444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154356</xdr:rowOff>
    </xdr:from>
    <xdr:to>
      <xdr:col>107</xdr:col>
      <xdr:colOff>101600</xdr:colOff>
      <xdr:row>39</xdr:row>
      <xdr:rowOff>84506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101033</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5017" y="6444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156756</xdr:rowOff>
    </xdr:from>
    <xdr:to>
      <xdr:col>102</xdr:col>
      <xdr:colOff>165100</xdr:colOff>
      <xdr:row>39</xdr:row>
      <xdr:rowOff>86906</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7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103433</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447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162966</xdr:rowOff>
    </xdr:from>
    <xdr:to>
      <xdr:col>98</xdr:col>
      <xdr:colOff>38100</xdr:colOff>
      <xdr:row>39</xdr:row>
      <xdr:rowOff>93116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109643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453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104932</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00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総務費については、減債基金積立金の減などにより、前年度と比較すると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53,654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民生費については、子育て世帯臨時特別給付金給付事業の減などにより、前年度と比較すると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204,170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衛生費については、各種予防費等の減などにより、前年度と比較すると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48,022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商工費については、商工業推進事業の増などにより、前年度と比較すると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8,757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土木費については、緑が丘スポーツ公園整備事業の増などにより、前年度と比較すると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38,147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教育費については、学校給食費の増などにより、前年度と比較すると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38,852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財政調整基金については、令和</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年度は取崩しを行わず、決算剰余金等を</a:t>
          </a:r>
          <a:r>
            <a:rPr kumimoji="1" lang="en-US" altLang="ja-JP" sz="1400">
              <a:solidFill>
                <a:sysClr val="windowText" lastClr="000000"/>
              </a:solidFill>
              <a:latin typeface="ＭＳ ゴシック" pitchFamily="49" charset="-128"/>
              <a:ea typeface="ＭＳ ゴシック" pitchFamily="49" charset="-128"/>
            </a:rPr>
            <a:t>1,815,000</a:t>
          </a:r>
          <a:r>
            <a:rPr kumimoji="1" lang="ja-JP" altLang="en-US" sz="1400">
              <a:solidFill>
                <a:sysClr val="windowText" lastClr="000000"/>
              </a:solidFill>
              <a:latin typeface="ＭＳ ゴシック" pitchFamily="49" charset="-128"/>
              <a:ea typeface="ＭＳ ゴシック" pitchFamily="49" charset="-128"/>
            </a:rPr>
            <a:t>千円積み立てたことから、標準財政規模比は</a:t>
          </a:r>
          <a:r>
            <a:rPr kumimoji="1" lang="en-US" altLang="ja-JP" sz="1400">
              <a:solidFill>
                <a:sysClr val="windowText" lastClr="000000"/>
              </a:solidFill>
              <a:latin typeface="ＭＳ ゴシック" pitchFamily="49" charset="-128"/>
              <a:ea typeface="ＭＳ ゴシック" pitchFamily="49" charset="-128"/>
            </a:rPr>
            <a:t>4.23</a:t>
          </a:r>
          <a:r>
            <a:rPr kumimoji="1" lang="ja-JP" altLang="en-US" sz="1400">
              <a:solidFill>
                <a:sysClr val="windowText" lastClr="000000"/>
              </a:solidFill>
              <a:latin typeface="ＭＳ ゴシック" pitchFamily="49" charset="-128"/>
              <a:ea typeface="ＭＳ ゴシック" pitchFamily="49" charset="-128"/>
            </a:rPr>
            <a:t>ポイント上昇し、</a:t>
          </a:r>
          <a:r>
            <a:rPr kumimoji="1" lang="en-US" altLang="ja-JP" sz="1400">
              <a:solidFill>
                <a:sysClr val="windowText" lastClr="000000"/>
              </a:solidFill>
              <a:latin typeface="ＭＳ ゴシック" pitchFamily="49" charset="-128"/>
              <a:ea typeface="ＭＳ ゴシック" pitchFamily="49" charset="-128"/>
            </a:rPr>
            <a:t>11.98</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実質収支は普通会計で</a:t>
          </a:r>
          <a:r>
            <a:rPr kumimoji="1" lang="en-US" altLang="ja-JP" sz="1400">
              <a:solidFill>
                <a:sysClr val="windowText" lastClr="000000"/>
              </a:solidFill>
              <a:latin typeface="ＭＳ ゴシック" pitchFamily="49" charset="-128"/>
              <a:ea typeface="ＭＳ ゴシック" pitchFamily="49" charset="-128"/>
            </a:rPr>
            <a:t>1,783,726</a:t>
          </a:r>
          <a:r>
            <a:rPr kumimoji="1" lang="ja-JP" altLang="en-US" sz="1400">
              <a:solidFill>
                <a:sysClr val="windowText" lastClr="000000"/>
              </a:solidFill>
              <a:latin typeface="ＭＳ ゴシック" pitchFamily="49" charset="-128"/>
              <a:ea typeface="ＭＳ ゴシック" pitchFamily="49" charset="-128"/>
            </a:rPr>
            <a:t>千円となり、実質収支比率は、</a:t>
          </a:r>
          <a:r>
            <a:rPr kumimoji="1" lang="en-US" altLang="ja-JP" sz="1400">
              <a:solidFill>
                <a:sysClr val="windowText" lastClr="000000"/>
              </a:solidFill>
              <a:latin typeface="ＭＳ ゴシック" pitchFamily="49" charset="-128"/>
              <a:ea typeface="ＭＳ ゴシック" pitchFamily="49" charset="-128"/>
            </a:rPr>
            <a:t>3.99</a:t>
          </a:r>
          <a:r>
            <a:rPr kumimoji="1" lang="ja-JP" altLang="en-US" sz="1400">
              <a:solidFill>
                <a:sysClr val="windowText" lastClr="000000"/>
              </a:solidFill>
              <a:latin typeface="ＭＳ ゴシック" pitchFamily="49" charset="-128"/>
              <a:ea typeface="ＭＳ ゴシック" pitchFamily="49" charset="-128"/>
            </a:rPr>
            <a:t>ポイント減少し、</a:t>
          </a:r>
          <a:r>
            <a:rPr kumimoji="1" lang="en-US" altLang="ja-JP" sz="1400">
              <a:solidFill>
                <a:sysClr val="windowText" lastClr="000000"/>
              </a:solidFill>
              <a:latin typeface="ＭＳ ゴシック" pitchFamily="49" charset="-128"/>
              <a:ea typeface="ＭＳ ゴシック" pitchFamily="49" charset="-128"/>
            </a:rPr>
            <a:t>3.98</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実質単年度収支については、前年度から</a:t>
          </a:r>
          <a:r>
            <a:rPr kumimoji="1" lang="en-US" altLang="ja-JP" sz="1400">
              <a:solidFill>
                <a:sysClr val="windowText" lastClr="000000"/>
              </a:solidFill>
              <a:latin typeface="ＭＳ ゴシック" pitchFamily="49" charset="-128"/>
              <a:ea typeface="ＭＳ ゴシック" pitchFamily="49" charset="-128"/>
            </a:rPr>
            <a:t>8.88</a:t>
          </a:r>
          <a:r>
            <a:rPr kumimoji="1" lang="ja-JP" altLang="en-US" sz="1400">
              <a:solidFill>
                <a:sysClr val="windowText" lastClr="000000"/>
              </a:solidFill>
              <a:latin typeface="ＭＳ ゴシック" pitchFamily="49" charset="-128"/>
              <a:ea typeface="ＭＳ ゴシック" pitchFamily="49" charset="-128"/>
            </a:rPr>
            <a:t>ポイント減少し、▲</a:t>
          </a:r>
          <a:r>
            <a:rPr kumimoji="1" lang="en-US" altLang="ja-JP" sz="1400">
              <a:solidFill>
                <a:sysClr val="windowText" lastClr="000000"/>
              </a:solidFill>
              <a:latin typeface="ＭＳ ゴシック" pitchFamily="49" charset="-128"/>
              <a:ea typeface="ＭＳ ゴシック" pitchFamily="49" charset="-128"/>
            </a:rPr>
            <a:t>4.17</a:t>
          </a:r>
          <a:r>
            <a:rPr kumimoji="1" lang="ja-JP" altLang="en-US" sz="1400">
              <a:solidFill>
                <a:sysClr val="windowText" lastClr="000000"/>
              </a:solidFill>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病院事業会計については、令和</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年度に引き続きコロナによる病床確保に係る「新型コロナウイルス感染症患者受入支援事業補助金」や、入院収益の回復などにより現金が増加したことから、健全化法上では資金不足が生じていない。</a:t>
          </a:r>
        </a:p>
        <a:p>
          <a:r>
            <a:rPr kumimoji="1" lang="ja-JP" altLang="en-US" sz="1400">
              <a:solidFill>
                <a:sysClr val="windowText" lastClr="000000"/>
              </a:solidFill>
              <a:latin typeface="ＭＳ ゴシック" pitchFamily="49" charset="-128"/>
              <a:ea typeface="ＭＳ ゴシック" pitchFamily="49" charset="-128"/>
            </a:rPr>
            <a:t>　今後においても「市立甲府病院経営強化プラン」に基づき、持続性のある経営基盤の確立に向けて収益確保と経費削減に取り組んでいく。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Ｈ</a:t>
          </a:r>
          <a:r>
            <a:rPr kumimoji="1" lang="en-US" altLang="ja-JP" sz="1400">
              <a:solidFill>
                <a:sysClr val="windowText" lastClr="000000"/>
              </a:solidFill>
              <a:latin typeface="ＭＳ ゴシック" pitchFamily="49" charset="-128"/>
              <a:ea typeface="ＭＳ ゴシック" pitchFamily="49" charset="-128"/>
            </a:rPr>
            <a:t>31</a:t>
          </a:r>
          <a:r>
            <a:rPr kumimoji="1" lang="ja-JP" altLang="en-US" sz="1400">
              <a:solidFill>
                <a:sysClr val="windowText" lastClr="000000"/>
              </a:solidFill>
              <a:latin typeface="ＭＳ ゴシック" pitchFamily="49" charset="-128"/>
              <a:ea typeface="ＭＳ ゴシック" pitchFamily="49" charset="-128"/>
            </a:rPr>
            <a:t>年度に借り入れた環境センター附属焼却施設解体などの大型事業の元金償還開始等により、前年度から</a:t>
          </a:r>
          <a:r>
            <a:rPr kumimoji="1" lang="en-US" altLang="ja-JP" sz="1400">
              <a:solidFill>
                <a:sysClr val="windowText" lastClr="000000"/>
              </a:solidFill>
              <a:latin typeface="ＭＳ ゴシック" pitchFamily="49" charset="-128"/>
              <a:ea typeface="ＭＳ ゴシック" pitchFamily="49" charset="-128"/>
            </a:rPr>
            <a:t>0.4</a:t>
          </a:r>
          <a:r>
            <a:rPr kumimoji="1" lang="ja-JP" altLang="en-US" sz="1400">
              <a:solidFill>
                <a:sysClr val="windowText" lastClr="000000"/>
              </a:solidFill>
              <a:latin typeface="ＭＳ ゴシック" pitchFamily="49" charset="-128"/>
              <a:ea typeface="ＭＳ ゴシック" pitchFamily="49" charset="-128"/>
            </a:rPr>
            <a:t>ポイント上昇し、</a:t>
          </a:r>
          <a:r>
            <a:rPr kumimoji="1" lang="en-US" altLang="ja-JP" sz="1400">
              <a:solidFill>
                <a:sysClr val="windowText" lastClr="000000"/>
              </a:solidFill>
              <a:latin typeface="ＭＳ ゴシック" pitchFamily="49" charset="-128"/>
              <a:ea typeface="ＭＳ ゴシック" pitchFamily="49" charset="-128"/>
            </a:rPr>
            <a:t>8.0</a:t>
          </a:r>
          <a:r>
            <a:rPr kumimoji="1" lang="ja-JP" altLang="en-US" sz="1400">
              <a:solidFill>
                <a:sysClr val="windowText" lastClr="000000"/>
              </a:solidFill>
              <a:latin typeface="ＭＳ ゴシック" pitchFamily="49" charset="-128"/>
              <a:ea typeface="ＭＳ ゴシック" pitchFamily="49" charset="-128"/>
            </a:rPr>
            <a:t>％となっている。</a:t>
          </a:r>
        </a:p>
        <a:p>
          <a:r>
            <a:rPr kumimoji="1" lang="ja-JP" altLang="en-US" sz="1400">
              <a:solidFill>
                <a:sysClr val="windowText" lastClr="000000"/>
              </a:solidFill>
              <a:latin typeface="ＭＳ ゴシック" pitchFamily="49" charset="-128"/>
              <a:ea typeface="ＭＳ ゴシック" pitchFamily="49" charset="-128"/>
            </a:rPr>
            <a:t>　今後も引き続き、計画的な市債発行による公債費の抑制に努める。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tx1"/>
              </a:solidFill>
              <a:latin typeface="ＭＳ ゴシック" pitchFamily="49" charset="-128"/>
              <a:ea typeface="ＭＳ ゴシック" pitchFamily="49" charset="-128"/>
            </a:rPr>
            <a:t>満期一括償還地方債の償還は無く、減債基金も利用していない。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地方債現在高の減や、下水道事業債現在高の減に伴い公営企業債等繰入見込額が減少したことから、前年度より</a:t>
          </a:r>
          <a:r>
            <a:rPr kumimoji="1" lang="en-US" altLang="ja-JP" sz="1400">
              <a:solidFill>
                <a:sysClr val="windowText" lastClr="000000"/>
              </a:solidFill>
              <a:latin typeface="ＭＳ ゴシック" pitchFamily="49" charset="-128"/>
              <a:ea typeface="ＭＳ ゴシック" pitchFamily="49" charset="-128"/>
            </a:rPr>
            <a:t>17.4</a:t>
          </a:r>
          <a:r>
            <a:rPr kumimoji="1" lang="ja-JP" altLang="en-US" sz="1400">
              <a:solidFill>
                <a:sysClr val="windowText" lastClr="000000"/>
              </a:solidFill>
              <a:latin typeface="ＭＳ ゴシック" pitchFamily="49" charset="-128"/>
              <a:ea typeface="ＭＳ ゴシック" pitchFamily="49" charset="-128"/>
            </a:rPr>
            <a:t>％低下した。</a:t>
          </a:r>
        </a:p>
        <a:p>
          <a:r>
            <a:rPr kumimoji="1" lang="ja-JP" altLang="en-US" sz="1400">
              <a:solidFill>
                <a:sysClr val="windowText" lastClr="000000"/>
              </a:solidFill>
              <a:latin typeface="ＭＳ ゴシック" pitchFamily="49" charset="-128"/>
              <a:ea typeface="ＭＳ ゴシック" pitchFamily="49" charset="-128"/>
            </a:rPr>
            <a:t>　地方債残高のピークが令和元年度であったことから、今後においては低下傾向で推移する見込み。</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年度において基金残高が増加した主な理由として、財政調整基金において取崩しは行わず、決算剰余金等を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万円積み立てたことや、地域振興基金においてふるさと納税の増加により積立額が増となったことから、前年度と比較すると基金全体としては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3,331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14,625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事業精査を行う中で、財政調整基金に頼らない財政運営を行っていく必要がある。また、ふるさと納税などの活用により地域振興基金等への積立や取崩しを行うなど、効果的・効率的に活用していく。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「公共施設整備事業等基金」については、緑が丘スポーツ公園整備などの公共施設の整備に係る事業に基金を使用した。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「地域振興基金」については、「地域の振興に資する」事業に基金を使用した。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基金残高が増加した主な理由として、ふるさと納税の増加により地域振興基金への積立額が増となったことから、前年度と比較すると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特定目的基金については、計画的な積立や、ふるさと納税などの活用により地域振興基金等への積立や取崩しを行うなど、効果的・効率的に活用していく。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年度においては、取崩しは行わず、決算剰余金等を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百万円積み立てたことから、年度末残高が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5,373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残高は増加したものの、今後においても災害や経済事情の変動などによる著しい財源不足などに対応できるよう、歳入の確保と歳出の削減を図り、実質収支額を確保することで財政調整基金へ計画的に積み立て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年度においては、臨時財政対策債償還利子分相当額の取崩（</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百万円）により、年度末残高が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1,222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今後においても、基金の効果的な運用を進めていくとともに、財政調整基金同様に、減債基金に頼らない財政運営を行っていく必要がある。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186,393
179,711
212.47
87,314,176
85,316,489
1,783,726
44,849,728
72,350,945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281622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本市では公共施設等総合管理計画において、平成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年間で公共施設等の延べ床面積を</a:t>
          </a:r>
          <a:r>
            <a:rPr kumimoji="1" lang="en-US" altLang="ja-JP" sz="1100">
              <a:latin typeface="ＭＳ Ｐゴシック" panose="020B0600070205080204" pitchFamily="50" charset="-128"/>
              <a:ea typeface="ＭＳ Ｐゴシック" panose="020B0600070205080204" pitchFamily="50" charset="-128"/>
            </a:rPr>
            <a:t>31</a:t>
          </a:r>
          <a:r>
            <a:rPr kumimoji="1" lang="ja-JP" altLang="en-US" sz="1100">
              <a:latin typeface="ＭＳ Ｐゴシック" panose="020B0600070205080204" pitchFamily="50" charset="-128"/>
              <a:ea typeface="ＭＳ Ｐゴシック" panose="020B0600070205080204" pitchFamily="50" charset="-128"/>
            </a:rPr>
            <a:t>％削減するという目標を掲げており、今後、老朽化した施設の計画的な修繕・更新や集約化・複合化、除却を進めていく。</a:t>
          </a:r>
        </a:p>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とほぼ同じ水準にあるが、前年以前と比較して上昇傾向にあることから、今後においても、公共施設等総合管理計画に基づき策定する個別施設計画で各施設等の分析を進め、老朽化状況の把握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151977</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4609677"/>
          <a:ext cx="1270" cy="1320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98654</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438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151977</xdr:rowOff>
    </xdr:from>
    <xdr:to>
      <xdr:col>23</xdr:col>
      <xdr:colOff>174625</xdr:colOff>
      <xdr:row>26</xdr:row>
      <xdr:rowOff>151977</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460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90822</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523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53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35560</xdr:rowOff>
    </xdr:from>
    <xdr:to>
      <xdr:col>19</xdr:col>
      <xdr:colOff>187325</xdr:colOff>
      <xdr:row>31</xdr:row>
      <xdr:rowOff>137160</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163830</xdr:rowOff>
    </xdr:from>
    <xdr:to>
      <xdr:col>15</xdr:col>
      <xdr:colOff>187325</xdr:colOff>
      <xdr:row>31</xdr:row>
      <xdr:rowOff>93980</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53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527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522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111125</xdr:rowOff>
    </xdr:from>
    <xdr:to>
      <xdr:col>23</xdr:col>
      <xdr:colOff>136525</xdr:colOff>
      <xdr:row>32</xdr:row>
      <xdr:rowOff>41275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4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89552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57150</xdr:rowOff>
    </xdr:from>
    <xdr:to>
      <xdr:col>19</xdr:col>
      <xdr:colOff>187325</xdr:colOff>
      <xdr:row>31</xdr:row>
      <xdr:rowOff>158750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37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107950</xdr:rowOff>
    </xdr:from>
    <xdr:to>
      <xdr:col>23</xdr:col>
      <xdr:colOff>85725</xdr:colOff>
      <xdr:row>31</xdr:row>
      <xdr:rowOff>161925</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422900"/>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31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46778</xdr:rowOff>
    </xdr:from>
    <xdr:to>
      <xdr:col>19</xdr:col>
      <xdr:colOff>136525</xdr:colOff>
      <xdr:row>31</xdr:row>
      <xdr:rowOff>107950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361728"/>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27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7197</xdr:rowOff>
    </xdr:from>
    <xdr:to>
      <xdr:col>15</xdr:col>
      <xdr:colOff>136525</xdr:colOff>
      <xdr:row>31</xdr:row>
      <xdr:rowOff>46778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322147"/>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91863</xdr:rowOff>
    </xdr:from>
    <xdr:to>
      <xdr:col>7</xdr:col>
      <xdr:colOff>187325</xdr:colOff>
      <xdr:row>31</xdr:row>
      <xdr:rowOff>22013</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23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142663</xdr:rowOff>
    </xdr:from>
    <xdr:to>
      <xdr:col>11</xdr:col>
      <xdr:colOff>136525</xdr:colOff>
      <xdr:row>31</xdr:row>
      <xdr:rowOff>7197</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28616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153687</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512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110507</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508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56320</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5371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27745</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499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149877</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46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403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046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13140</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32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市債残高の減少等による将来負担額の減に伴い、</a:t>
          </a:r>
          <a:r>
            <a:rPr kumimoji="1" lang="ja-JP" altLang="en-US" sz="1100">
              <a:solidFill>
                <a:srgbClr val="FF0000"/>
              </a:solidFill>
              <a:latin typeface="ＭＳ Ｐゴシック" panose="020B0600070205080204" pitchFamily="50" charset="-128"/>
              <a:ea typeface="ＭＳ Ｐゴシック" panose="020B0600070205080204" pitchFamily="50" charset="-128"/>
            </a:rPr>
            <a:t>比率は類似団体とほぼ同じ水準にあるが、</a:t>
          </a:r>
          <a:r>
            <a:rPr kumimoji="1" lang="ja-JP" altLang="en-US" sz="1100">
              <a:latin typeface="ＭＳ Ｐゴシック" panose="020B0600070205080204" pitchFamily="50" charset="-128"/>
              <a:ea typeface="ＭＳ Ｐゴシック" panose="020B0600070205080204" pitchFamily="50" charset="-128"/>
            </a:rPr>
            <a:t>全国平均及び県平均を上回っている状態にある。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139107</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4541308"/>
          <a:ext cx="1269" cy="1427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142934</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597223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139107</xdr:rowOff>
    </xdr:from>
    <xdr:to>
      <xdr:col>76</xdr:col>
      <xdr:colOff>111125</xdr:colOff>
      <xdr:row>34</xdr:row>
      <xdr:rowOff>139107</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96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7080</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150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28653</xdr:rowOff>
    </xdr:from>
    <xdr:to>
      <xdr:col>76</xdr:col>
      <xdr:colOff>73025</xdr:colOff>
      <xdr:row>30</xdr:row>
      <xdr:rowOff>130253</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17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125257</xdr:rowOff>
    </xdr:from>
    <xdr:to>
      <xdr:col>72</xdr:col>
      <xdr:colOff>123825</xdr:colOff>
      <xdr:row>30</xdr:row>
      <xdr:rowOff>55407</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097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135763</xdr:rowOff>
    </xdr:from>
    <xdr:to>
      <xdr:col>68</xdr:col>
      <xdr:colOff>123825</xdr:colOff>
      <xdr:row>31</xdr:row>
      <xdr:rowOff>65913</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27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142840</xdr:rowOff>
    </xdr:from>
    <xdr:to>
      <xdr:col>64</xdr:col>
      <xdr:colOff>123825</xdr:colOff>
      <xdr:row>31</xdr:row>
      <xdr:rowOff>72990</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28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74831</xdr:rowOff>
    </xdr:from>
    <xdr:to>
      <xdr:col>60</xdr:col>
      <xdr:colOff>123825</xdr:colOff>
      <xdr:row>31</xdr:row>
      <xdr:rowOff>4981</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521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162680</xdr:rowOff>
    </xdr:from>
    <xdr:to>
      <xdr:col>76</xdr:col>
      <xdr:colOff>73025</xdr:colOff>
      <xdr:row>30</xdr:row>
      <xdr:rowOff>92830</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513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14107</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498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170836</xdr:rowOff>
    </xdr:from>
    <xdr:to>
      <xdr:col>72</xdr:col>
      <xdr:colOff>123825</xdr:colOff>
      <xdr:row>30</xdr:row>
      <xdr:rowOff>100986</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51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42030</xdr:rowOff>
    </xdr:from>
    <xdr:to>
      <xdr:col>76</xdr:col>
      <xdr:colOff>22225</xdr:colOff>
      <xdr:row>30</xdr:row>
      <xdr:rowOff>50186</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4084300" y="5185530"/>
          <a:ext cx="711200" cy="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96252</xdr:rowOff>
    </xdr:from>
    <xdr:to>
      <xdr:col>68</xdr:col>
      <xdr:colOff>123825</xdr:colOff>
      <xdr:row>32</xdr:row>
      <xdr:rowOff>26402</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541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50186</xdr:rowOff>
    </xdr:from>
    <xdr:to>
      <xdr:col>72</xdr:col>
      <xdr:colOff>73025</xdr:colOff>
      <xdr:row>31</xdr:row>
      <xdr:rowOff>147052</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5193686"/>
          <a:ext cx="762000" cy="26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96203</xdr:rowOff>
    </xdr:from>
    <xdr:to>
      <xdr:col>64</xdr:col>
      <xdr:colOff>123825</xdr:colOff>
      <xdr:row>33</xdr:row>
      <xdr:rowOff>26353</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558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147052</xdr:rowOff>
    </xdr:from>
    <xdr:to>
      <xdr:col>68</xdr:col>
      <xdr:colOff>73025</xdr:colOff>
      <xdr:row>32</xdr:row>
      <xdr:rowOff>147003</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2560300" y="5462002"/>
          <a:ext cx="762000" cy="17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118752</xdr:rowOff>
    </xdr:from>
    <xdr:to>
      <xdr:col>60</xdr:col>
      <xdr:colOff>123825</xdr:colOff>
      <xdr:row>33</xdr:row>
      <xdr:rowOff>48902</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560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147003</xdr:rowOff>
    </xdr:from>
    <xdr:to>
      <xdr:col>64</xdr:col>
      <xdr:colOff>73025</xdr:colOff>
      <xdr:row>32</xdr:row>
      <xdr:rowOff>169552</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5633403"/>
          <a:ext cx="762000" cy="2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71934</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487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82440</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05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89517</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06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21508</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499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92113</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52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17529</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550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17480</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567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40029</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569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186,393
179,711
212.47
87,314,176
85,316,489
1,783,726
44,849,728
72,350,945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94488</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52338"/>
          <a:ext cx="0" cy="1351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41165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2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94488</xdr:rowOff>
    </xdr:from>
    <xdr:to>
      <xdr:col>24</xdr:col>
      <xdr:colOff>152400</xdr:colOff>
      <xdr:row>33</xdr:row>
      <xdr:rowOff>94488</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5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132842</xdr:rowOff>
    </xdr:from>
    <xdr:to>
      <xdr:col>15</xdr:col>
      <xdr:colOff>101600</xdr:colOff>
      <xdr:row>37</xdr:row>
      <xdr:rowOff>62992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98552</xdr:rowOff>
    </xdr:from>
    <xdr:to>
      <xdr:col>10</xdr:col>
      <xdr:colOff>165100</xdr:colOff>
      <xdr:row>37</xdr:row>
      <xdr:rowOff>28702</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64262</xdr:rowOff>
    </xdr:from>
    <xdr:to>
      <xdr:col>6</xdr:col>
      <xdr:colOff>38100</xdr:colOff>
      <xdr:row>36</xdr:row>
      <xdr:rowOff>165862</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2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72407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52832</xdr:rowOff>
    </xdr:from>
    <xdr:to>
      <xdr:col>20</xdr:col>
      <xdr:colOff>38100</xdr:colOff>
      <xdr:row>37</xdr:row>
      <xdr:rowOff>154432</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103632</xdr:rowOff>
    </xdr:from>
    <xdr:to>
      <xdr:col>24</xdr:col>
      <xdr:colOff>63500</xdr:colOff>
      <xdr:row>37</xdr:row>
      <xdr:rowOff>144780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44728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11684</xdr:rowOff>
    </xdr:from>
    <xdr:to>
      <xdr:col>15</xdr:col>
      <xdr:colOff>101600</xdr:colOff>
      <xdr:row>37</xdr:row>
      <xdr:rowOff>113284</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62484</xdr:rowOff>
    </xdr:from>
    <xdr:to>
      <xdr:col>19</xdr:col>
      <xdr:colOff>177800</xdr:colOff>
      <xdr:row>37</xdr:row>
      <xdr:rowOff>103632</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40613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16256</xdr:rowOff>
    </xdr:from>
    <xdr:to>
      <xdr:col>10</xdr:col>
      <xdr:colOff>165100</xdr:colOff>
      <xdr:row>37</xdr:row>
      <xdr:rowOff>117856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3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62484</xdr:rowOff>
    </xdr:from>
    <xdr:to>
      <xdr:col>15</xdr:col>
      <xdr:colOff>50800</xdr:colOff>
      <xdr:row>37</xdr:row>
      <xdr:rowOff>67056</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019300" y="640613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98552</xdr:rowOff>
    </xdr:from>
    <xdr:to>
      <xdr:col>6</xdr:col>
      <xdr:colOff>38100</xdr:colOff>
      <xdr:row>37</xdr:row>
      <xdr:rowOff>28702</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27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149352</xdr:rowOff>
    </xdr:from>
    <xdr:to>
      <xdr:col>10</xdr:col>
      <xdr:colOff>114300</xdr:colOff>
      <xdr:row>37</xdr:row>
      <xdr:rowOff>67056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321552"/>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79519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45229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10939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01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145559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104411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18723</xdr:rowOff>
    </xdr:from>
    <xdr:to>
      <xdr:col>54</xdr:col>
      <xdr:colOff>189865</xdr:colOff>
      <xdr:row>42</xdr:row>
      <xdr:rowOff>18397</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676573"/>
          <a:ext cx="0" cy="1542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22224</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2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18397</xdr:rowOff>
    </xdr:from>
    <xdr:to>
      <xdr:col>55</xdr:col>
      <xdr:colOff>88900</xdr:colOff>
      <xdr:row>42</xdr:row>
      <xdr:rowOff>18397</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19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136850</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4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18723</xdr:rowOff>
    </xdr:from>
    <xdr:to>
      <xdr:col>55</xdr:col>
      <xdr:colOff>88900</xdr:colOff>
      <xdr:row>33</xdr:row>
      <xdr:rowOff>18723</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676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121102</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464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98226</xdr:rowOff>
    </xdr:from>
    <xdr:to>
      <xdr:col>55</xdr:col>
      <xdr:colOff>50800</xdr:colOff>
      <xdr:row>39</xdr:row>
      <xdr:rowOff>28376</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1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98226</xdr:rowOff>
    </xdr:from>
    <xdr:to>
      <xdr:col>50</xdr:col>
      <xdr:colOff>165100</xdr:colOff>
      <xdr:row>39</xdr:row>
      <xdr:rowOff>28376</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1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107805</xdr:rowOff>
    </xdr:from>
    <xdr:to>
      <xdr:col>46</xdr:col>
      <xdr:colOff>38100</xdr:colOff>
      <xdr:row>39</xdr:row>
      <xdr:rowOff>37955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2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102036</xdr:rowOff>
    </xdr:from>
    <xdr:to>
      <xdr:col>41</xdr:col>
      <xdr:colOff>101600</xdr:colOff>
      <xdr:row>39</xdr:row>
      <xdr:rowOff>32186</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1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15929</xdr:rowOff>
    </xdr:from>
    <xdr:to>
      <xdr:col>36</xdr:col>
      <xdr:colOff>165100</xdr:colOff>
      <xdr:row>38</xdr:row>
      <xdr:rowOff>117529</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53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14841</xdr:rowOff>
    </xdr:from>
    <xdr:to>
      <xdr:col>55</xdr:col>
      <xdr:colOff>50800</xdr:colOff>
      <xdr:row>39</xdr:row>
      <xdr:rowOff>116441</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70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164718</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67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14623</xdr:rowOff>
    </xdr:from>
    <xdr:to>
      <xdr:col>50</xdr:col>
      <xdr:colOff>165100</xdr:colOff>
      <xdr:row>39</xdr:row>
      <xdr:rowOff>116223</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7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65423</xdr:rowOff>
    </xdr:from>
    <xdr:to>
      <xdr:col>55</xdr:col>
      <xdr:colOff>0</xdr:colOff>
      <xdr:row>39</xdr:row>
      <xdr:rowOff>65641</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9639300" y="6751973"/>
          <a:ext cx="8382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95395</xdr:rowOff>
    </xdr:from>
    <xdr:to>
      <xdr:col>46</xdr:col>
      <xdr:colOff>38100</xdr:colOff>
      <xdr:row>39</xdr:row>
      <xdr:rowOff>25545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6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146195</xdr:rowOff>
    </xdr:from>
    <xdr:to>
      <xdr:col>50</xdr:col>
      <xdr:colOff>114300</xdr:colOff>
      <xdr:row>39</xdr:row>
      <xdr:rowOff>65423</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8750300" y="6661295"/>
          <a:ext cx="889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114663</xdr:rowOff>
    </xdr:from>
    <xdr:to>
      <xdr:col>41</xdr:col>
      <xdr:colOff>101600</xdr:colOff>
      <xdr:row>39</xdr:row>
      <xdr:rowOff>44813</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62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146195</xdr:rowOff>
    </xdr:from>
    <xdr:to>
      <xdr:col>45</xdr:col>
      <xdr:colOff>177800</xdr:colOff>
      <xdr:row>38</xdr:row>
      <xdr:rowOff>165463</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661295"/>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143074</xdr:rowOff>
    </xdr:from>
    <xdr:to>
      <xdr:col>36</xdr:col>
      <xdr:colOff>165100</xdr:colOff>
      <xdr:row>39</xdr:row>
      <xdr:rowOff>73224</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65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165463</xdr:rowOff>
    </xdr:from>
    <xdr:to>
      <xdr:col>41</xdr:col>
      <xdr:colOff>50800</xdr:colOff>
      <xdr:row>39</xdr:row>
      <xdr:rowOff>22424</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680563"/>
          <a:ext cx="889000" cy="2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44902</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388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29082</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71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48712</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639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134056</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37427" y="630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107350</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679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42072</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63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35940</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672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64351</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675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20955</xdr:rowOff>
    </xdr:from>
    <xdr:to>
      <xdr:col>24</xdr:col>
      <xdr:colOff>62865</xdr:colOff>
      <xdr:row>63</xdr:row>
      <xdr:rowOff>20955</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45070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24782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20955</xdr:rowOff>
    </xdr:from>
    <xdr:to>
      <xdr:col>24</xdr:col>
      <xdr:colOff>152400</xdr:colOff>
      <xdr:row>63</xdr:row>
      <xdr:rowOff>20955</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08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139082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22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20955</xdr:rowOff>
    </xdr:from>
    <xdr:to>
      <xdr:col>24</xdr:col>
      <xdr:colOff>152400</xdr:colOff>
      <xdr:row>55</xdr:row>
      <xdr:rowOff>20955</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45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10177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12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158750</xdr:rowOff>
    </xdr:from>
    <xdr:to>
      <xdr:col>24</xdr:col>
      <xdr:colOff>114300</xdr:colOff>
      <xdr:row>60</xdr:row>
      <xdr:rowOff>88900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137795</xdr:rowOff>
    </xdr:from>
    <xdr:to>
      <xdr:col>20</xdr:col>
      <xdr:colOff>38100</xdr:colOff>
      <xdr:row>60</xdr:row>
      <xdr:rowOff>67945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126365</xdr:rowOff>
    </xdr:from>
    <xdr:to>
      <xdr:col>15</xdr:col>
      <xdr:colOff>101600</xdr:colOff>
      <xdr:row>60</xdr:row>
      <xdr:rowOff>56515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99695</xdr:rowOff>
    </xdr:from>
    <xdr:to>
      <xdr:col>10</xdr:col>
      <xdr:colOff>165100</xdr:colOff>
      <xdr:row>60</xdr:row>
      <xdr:rowOff>29845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62882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48260</xdr:rowOff>
    </xdr:from>
    <xdr:to>
      <xdr:col>20</xdr:col>
      <xdr:colOff>38100</xdr:colOff>
      <xdr:row>60</xdr:row>
      <xdr:rowOff>149860</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99060</xdr:rowOff>
    </xdr:from>
    <xdr:to>
      <xdr:col>24</xdr:col>
      <xdr:colOff>63500</xdr:colOff>
      <xdr:row>60</xdr:row>
      <xdr:rowOff>135255</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797300" y="103860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13970</xdr:rowOff>
    </xdr:from>
    <xdr:to>
      <xdr:col>15</xdr:col>
      <xdr:colOff>101600</xdr:colOff>
      <xdr:row>60</xdr:row>
      <xdr:rowOff>115570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64770</xdr:rowOff>
    </xdr:from>
    <xdr:to>
      <xdr:col>19</xdr:col>
      <xdr:colOff>177800</xdr:colOff>
      <xdr:row>60</xdr:row>
      <xdr:rowOff>99060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908300" y="103517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151130</xdr:rowOff>
    </xdr:from>
    <xdr:to>
      <xdr:col>10</xdr:col>
      <xdr:colOff>165100</xdr:colOff>
      <xdr:row>60</xdr:row>
      <xdr:rowOff>81280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30480</xdr:rowOff>
    </xdr:from>
    <xdr:to>
      <xdr:col>15</xdr:col>
      <xdr:colOff>50800</xdr:colOff>
      <xdr:row>60</xdr:row>
      <xdr:rowOff>64770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019300" y="103174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93980</xdr:rowOff>
    </xdr:from>
    <xdr:to>
      <xdr:col>6</xdr:col>
      <xdr:colOff>38100</xdr:colOff>
      <xdr:row>60</xdr:row>
      <xdr:rowOff>24130</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144780</xdr:rowOff>
    </xdr:from>
    <xdr:to>
      <xdr:col>10</xdr:col>
      <xdr:colOff>114300</xdr:colOff>
      <xdr:row>60</xdr:row>
      <xdr:rowOff>30480</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130300" y="102603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84472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73042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46372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140987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106697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72407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143774</xdr:rowOff>
    </xdr:from>
    <xdr:to>
      <xdr:col>54</xdr:col>
      <xdr:colOff>189865</xdr:colOff>
      <xdr:row>64</xdr:row>
      <xdr:rowOff>71503</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573524"/>
          <a:ext cx="0" cy="147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75330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4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71503</xdr:rowOff>
    </xdr:from>
    <xdr:to>
      <xdr:col>55</xdr:col>
      <xdr:colOff>88900</xdr:colOff>
      <xdr:row>64</xdr:row>
      <xdr:rowOff>71503</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44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90451</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348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143774</xdr:rowOff>
    </xdr:from>
    <xdr:to>
      <xdr:col>55</xdr:col>
      <xdr:colOff>88900</xdr:colOff>
      <xdr:row>55</xdr:row>
      <xdr:rowOff>143774</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573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19744</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4781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168317</xdr:rowOff>
    </xdr:from>
    <xdr:to>
      <xdr:col>55</xdr:col>
      <xdr:colOff>50800</xdr:colOff>
      <xdr:row>62</xdr:row>
      <xdr:rowOff>98467</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62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169429</xdr:rowOff>
    </xdr:from>
    <xdr:to>
      <xdr:col>50</xdr:col>
      <xdr:colOff>165100</xdr:colOff>
      <xdr:row>62</xdr:row>
      <xdr:rowOff>99579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4830</xdr:rowOff>
    </xdr:from>
    <xdr:to>
      <xdr:col>46</xdr:col>
      <xdr:colOff>38100</xdr:colOff>
      <xdr:row>62</xdr:row>
      <xdr:rowOff>106430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168603</xdr:rowOff>
    </xdr:from>
    <xdr:to>
      <xdr:col>41</xdr:col>
      <xdr:colOff>101600</xdr:colOff>
      <xdr:row>62</xdr:row>
      <xdr:rowOff>98753</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627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63001</xdr:rowOff>
    </xdr:from>
    <xdr:to>
      <xdr:col>36</xdr:col>
      <xdr:colOff>165100</xdr:colOff>
      <xdr:row>62</xdr:row>
      <xdr:rowOff>164601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6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95363</xdr:rowOff>
    </xdr:from>
    <xdr:to>
      <xdr:col>55</xdr:col>
      <xdr:colOff>50800</xdr:colOff>
      <xdr:row>64</xdr:row>
      <xdr:rowOff>25513</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89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10290</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81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95287</xdr:rowOff>
    </xdr:from>
    <xdr:to>
      <xdr:col>50</xdr:col>
      <xdr:colOff>165100</xdr:colOff>
      <xdr:row>64</xdr:row>
      <xdr:rowOff>25437</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89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146087</xdr:rowOff>
    </xdr:from>
    <xdr:to>
      <xdr:col>55</xdr:col>
      <xdr:colOff>0</xdr:colOff>
      <xdr:row>63</xdr:row>
      <xdr:rowOff>146163</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a:off x="9639300" y="10947437"/>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95721</xdr:rowOff>
    </xdr:from>
    <xdr:to>
      <xdr:col>46</xdr:col>
      <xdr:colOff>38100</xdr:colOff>
      <xdr:row>64</xdr:row>
      <xdr:rowOff>25871</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8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146087</xdr:rowOff>
    </xdr:from>
    <xdr:to>
      <xdr:col>50</xdr:col>
      <xdr:colOff>114300</xdr:colOff>
      <xdr:row>63</xdr:row>
      <xdr:rowOff>146521</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947437"/>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96167</xdr:rowOff>
    </xdr:from>
    <xdr:to>
      <xdr:col>41</xdr:col>
      <xdr:colOff>101600</xdr:colOff>
      <xdr:row>64</xdr:row>
      <xdr:rowOff>26317</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89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146521</xdr:rowOff>
    </xdr:from>
    <xdr:to>
      <xdr:col>45</xdr:col>
      <xdr:colOff>177800</xdr:colOff>
      <xdr:row>63</xdr:row>
      <xdr:rowOff>146967</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947871"/>
          <a:ext cx="889000" cy="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97500</xdr:rowOff>
    </xdr:from>
    <xdr:to>
      <xdr:col>36</xdr:col>
      <xdr:colOff>165100</xdr:colOff>
      <xdr:row>64</xdr:row>
      <xdr:rowOff>27650</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89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146967</xdr:rowOff>
    </xdr:from>
    <xdr:to>
      <xdr:col>41</xdr:col>
      <xdr:colOff>50800</xdr:colOff>
      <xdr:row>63</xdr:row>
      <xdr:rowOff>148300</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948317"/>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116106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594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122957</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83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115280</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94111" y="1040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9678</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05111" y="1046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16564</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59411" y="1098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16998</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83111" y="1098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17444</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94111" y="1099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18777</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705111" y="1099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00000000-0008-0000-0E00-00001F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0000000-0008-0000-0E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121376</xdr:rowOff>
    </xdr:from>
    <xdr:to>
      <xdr:col>24</xdr:col>
      <xdr:colOff>62865</xdr:colOff>
      <xdr:row>85</xdr:row>
      <xdr:rowOff>150768</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flipV="1">
          <a:off x="4634865" y="13323026"/>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154595</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00000000-0008-0000-0E00-000022010000}"/>
            </a:ext>
          </a:extLst>
        </xdr:cNvPr>
        <xdr:cNvSpPr txBox="1"/>
      </xdr:nvSpPr>
      <xdr:spPr>
        <a:xfrm>
          <a:off x="4673600" y="14727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150768</xdr:rowOff>
    </xdr:from>
    <xdr:to>
      <xdr:col>24</xdr:col>
      <xdr:colOff>152400</xdr:colOff>
      <xdr:row>85</xdr:row>
      <xdr:rowOff>150768</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472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68053</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0000000-0008-0000-0E00-000024010000}"/>
            </a:ext>
          </a:extLst>
        </xdr:cNvPr>
        <xdr:cNvSpPr txBox="1"/>
      </xdr:nvSpPr>
      <xdr:spPr>
        <a:xfrm>
          <a:off x="4673600" y="1309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121376</xdr:rowOff>
    </xdr:from>
    <xdr:to>
      <xdr:col>24</xdr:col>
      <xdr:colOff>152400</xdr:colOff>
      <xdr:row>77</xdr:row>
      <xdr:rowOff>121376</xdr:rowOff>
    </xdr:to>
    <xdr:cxnSp macro="">
      <xdr:nvCxnSpPr>
        <xdr:cNvPr id="293" name="直線コネクタ 292">
          <a:extLst>
            <a:ext uri="{FF2B5EF4-FFF2-40B4-BE49-F238E27FC236}">
              <a16:creationId xmlns:a16="http://schemas.microsoft.com/office/drawing/2014/main" id="{00000000-0008-0000-0E00-000025010000}"/>
            </a:ext>
          </a:extLst>
        </xdr:cNvPr>
        <xdr:cNvCxnSpPr/>
      </xdr:nvCxnSpPr>
      <xdr:spPr>
        <a:xfrm>
          <a:off x="4546600" y="1332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44104</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0000000-0008-0000-0E00-000026010000}"/>
            </a:ext>
          </a:extLst>
        </xdr:cNvPr>
        <xdr:cNvSpPr txBox="1"/>
      </xdr:nvSpPr>
      <xdr:spPr>
        <a:xfrm>
          <a:off x="4673600" y="1410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65677</xdr:rowOff>
    </xdr:from>
    <xdr:to>
      <xdr:col>24</xdr:col>
      <xdr:colOff>114300</xdr:colOff>
      <xdr:row>82</xdr:row>
      <xdr:rowOff>167277</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4584700" y="1412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39551</xdr:rowOff>
    </xdr:from>
    <xdr:to>
      <xdr:col>20</xdr:col>
      <xdr:colOff>38100</xdr:colOff>
      <xdr:row>82</xdr:row>
      <xdr:rowOff>141151</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3746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6894</xdr:rowOff>
    </xdr:from>
    <xdr:to>
      <xdr:col>15</xdr:col>
      <xdr:colOff>101600</xdr:colOff>
      <xdr:row>82</xdr:row>
      <xdr:rowOff>108494</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2857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142421</xdr:rowOff>
    </xdr:from>
    <xdr:to>
      <xdr:col>10</xdr:col>
      <xdr:colOff>165100</xdr:colOff>
      <xdr:row>82</xdr:row>
      <xdr:rowOff>72571</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968500"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47716</xdr:rowOff>
    </xdr:from>
    <xdr:to>
      <xdr:col>6</xdr:col>
      <xdr:colOff>38100</xdr:colOff>
      <xdr:row>81</xdr:row>
      <xdr:rowOff>149316</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079500" y="1393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41184</xdr:rowOff>
    </xdr:from>
    <xdr:to>
      <xdr:col>24</xdr:col>
      <xdr:colOff>114300</xdr:colOff>
      <xdr:row>81</xdr:row>
      <xdr:rowOff>142784</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4584700" y="1392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64061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0000000-0008-0000-0E00-000032010000}"/>
            </a:ext>
          </a:extLst>
        </xdr:cNvPr>
        <xdr:cNvSpPr txBox="1"/>
      </xdr:nvSpPr>
      <xdr:spPr>
        <a:xfrm>
          <a:off x="4673600" y="1378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144055</xdr:rowOff>
    </xdr:from>
    <xdr:to>
      <xdr:col>20</xdr:col>
      <xdr:colOff>38100</xdr:colOff>
      <xdr:row>81</xdr:row>
      <xdr:rowOff>74205</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3746500" y="138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23405</xdr:rowOff>
    </xdr:from>
    <xdr:to>
      <xdr:col>24</xdr:col>
      <xdr:colOff>63500</xdr:colOff>
      <xdr:row>81</xdr:row>
      <xdr:rowOff>91984</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3797300" y="13910855"/>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78739</xdr:rowOff>
    </xdr:from>
    <xdr:to>
      <xdr:col>15</xdr:col>
      <xdr:colOff>101600</xdr:colOff>
      <xdr:row>81</xdr:row>
      <xdr:rowOff>8889</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2857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129539</xdr:rowOff>
    </xdr:from>
    <xdr:to>
      <xdr:col>19</xdr:col>
      <xdr:colOff>177800</xdr:colOff>
      <xdr:row>81</xdr:row>
      <xdr:rowOff>23405</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908300" y="13845539"/>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13426</xdr:rowOff>
    </xdr:from>
    <xdr:to>
      <xdr:col>10</xdr:col>
      <xdr:colOff>165100</xdr:colOff>
      <xdr:row>80</xdr:row>
      <xdr:rowOff>115026</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968500" y="137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64226</xdr:rowOff>
    </xdr:from>
    <xdr:to>
      <xdr:col>15</xdr:col>
      <xdr:colOff>50800</xdr:colOff>
      <xdr:row>80</xdr:row>
      <xdr:rowOff>129539</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2019300" y="13780226"/>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82006</xdr:rowOff>
    </xdr:from>
    <xdr:to>
      <xdr:col>6</xdr:col>
      <xdr:colOff>38100</xdr:colOff>
      <xdr:row>81</xdr:row>
      <xdr:rowOff>12156</xdr:rowOff>
    </xdr:to>
    <xdr:sp macro="" textlink="">
      <xdr:nvSpPr>
        <xdr:cNvPr id="313" name="楕円 312">
          <a:extLst>
            <a:ext uri="{FF2B5EF4-FFF2-40B4-BE49-F238E27FC236}">
              <a16:creationId xmlns:a16="http://schemas.microsoft.com/office/drawing/2014/main" id="{00000000-0008-0000-0E00-000039010000}"/>
            </a:ext>
          </a:extLst>
        </xdr:cNvPr>
        <xdr:cNvSpPr/>
      </xdr:nvSpPr>
      <xdr:spPr>
        <a:xfrm>
          <a:off x="1079500" y="137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64226</xdr:rowOff>
    </xdr:from>
    <xdr:to>
      <xdr:col>10</xdr:col>
      <xdr:colOff>114300</xdr:colOff>
      <xdr:row>80</xdr:row>
      <xdr:rowOff>132806</xdr:rowOff>
    </xdr:to>
    <xdr:cxnSp macro="">
      <xdr:nvCxnSpPr>
        <xdr:cNvPr id="314" name="直線コネクタ 313">
          <a:extLst>
            <a:ext uri="{FF2B5EF4-FFF2-40B4-BE49-F238E27FC236}">
              <a16:creationId xmlns:a16="http://schemas.microsoft.com/office/drawing/2014/main" id="{00000000-0008-0000-0E00-00003A010000}"/>
            </a:ext>
          </a:extLst>
        </xdr:cNvPr>
        <xdr:cNvCxnSpPr/>
      </xdr:nvCxnSpPr>
      <xdr:spPr>
        <a:xfrm flipV="1">
          <a:off x="1130300" y="1378022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132278</xdr:rowOff>
    </xdr:from>
    <xdr:ext cx="405111" cy="259045"/>
    <xdr:sp macro="" textlink="">
      <xdr:nvSpPr>
        <xdr:cNvPr id="315" name="n_1ave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99621</xdr:rowOff>
    </xdr:from>
    <xdr:ext cx="405111" cy="259045"/>
    <xdr:sp macro="" textlink="">
      <xdr:nvSpPr>
        <xdr:cNvPr id="316" name="n_2ave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63698</xdr:rowOff>
    </xdr:from>
    <xdr:ext cx="405111" cy="259045"/>
    <xdr:sp macro="" textlink="">
      <xdr:nvSpPr>
        <xdr:cNvPr id="317" name="n_3ave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41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140443</xdr:rowOff>
    </xdr:from>
    <xdr:ext cx="405111" cy="259045"/>
    <xdr:sp macro="" textlink="">
      <xdr:nvSpPr>
        <xdr:cNvPr id="318" name="n_4ave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402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90732</xdr:rowOff>
    </xdr:from>
    <xdr:ext cx="405111" cy="259045"/>
    <xdr:sp macro="" textlink="">
      <xdr:nvSpPr>
        <xdr:cNvPr id="319" name="n_1mainValue【公営住宅】&#10;有形固定資産減価償却率">
          <a:extLst>
            <a:ext uri="{FF2B5EF4-FFF2-40B4-BE49-F238E27FC236}">
              <a16:creationId xmlns:a16="http://schemas.microsoft.com/office/drawing/2014/main" id="{00000000-0008-0000-0E00-00003F010000}"/>
            </a:ext>
          </a:extLst>
        </xdr:cNvPr>
        <xdr:cNvSpPr txBox="1"/>
      </xdr:nvSpPr>
      <xdr:spPr>
        <a:xfrm>
          <a:off x="3582044" y="1363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25416</xdr:rowOff>
    </xdr:from>
    <xdr:ext cx="405111" cy="259045"/>
    <xdr:sp macro="" textlink="">
      <xdr:nvSpPr>
        <xdr:cNvPr id="320" name="n_2mainValue【公営住宅】&#10;有形固定資産減価償却率">
          <a:extLst>
            <a:ext uri="{FF2B5EF4-FFF2-40B4-BE49-F238E27FC236}">
              <a16:creationId xmlns:a16="http://schemas.microsoft.com/office/drawing/2014/main" id="{00000000-0008-0000-0E00-000040010000}"/>
            </a:ext>
          </a:extLst>
        </xdr:cNvPr>
        <xdr:cNvSpPr txBox="1"/>
      </xdr:nvSpPr>
      <xdr:spPr>
        <a:xfrm>
          <a:off x="2705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131553</xdr:rowOff>
    </xdr:from>
    <xdr:ext cx="405111" cy="259045"/>
    <xdr:sp macro="" textlink="">
      <xdr:nvSpPr>
        <xdr:cNvPr id="321" name="n_3mainValue【公営住宅】&#10;有形固定資産減価償却率">
          <a:extLst>
            <a:ext uri="{FF2B5EF4-FFF2-40B4-BE49-F238E27FC236}">
              <a16:creationId xmlns:a16="http://schemas.microsoft.com/office/drawing/2014/main" id="{00000000-0008-0000-0E00-000041010000}"/>
            </a:ext>
          </a:extLst>
        </xdr:cNvPr>
        <xdr:cNvSpPr txBox="1"/>
      </xdr:nvSpPr>
      <xdr:spPr>
        <a:xfrm>
          <a:off x="1816744" y="135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28683</xdr:rowOff>
    </xdr:from>
    <xdr:ext cx="405111" cy="259045"/>
    <xdr:sp macro="" textlink="">
      <xdr:nvSpPr>
        <xdr:cNvPr id="322" name="n_4mainValue【公営住宅】&#10;有形固定資産減価償却率">
          <a:extLst>
            <a:ext uri="{FF2B5EF4-FFF2-40B4-BE49-F238E27FC236}">
              <a16:creationId xmlns:a16="http://schemas.microsoft.com/office/drawing/2014/main" id="{00000000-0008-0000-0E00-000042010000}"/>
            </a:ext>
          </a:extLst>
        </xdr:cNvPr>
        <xdr:cNvSpPr txBox="1"/>
      </xdr:nvSpPr>
      <xdr:spPr>
        <a:xfrm>
          <a:off x="927744" y="1357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123597</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10476865" y="13325247"/>
          <a:ext cx="0" cy="1452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70274</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10515600" y="1310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123597</xdr:rowOff>
    </xdr:from>
    <xdr:to>
      <xdr:col>55</xdr:col>
      <xdr:colOff>88900</xdr:colOff>
      <xdr:row>77</xdr:row>
      <xdr:rowOff>123597</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10388600" y="13325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40708</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10515600" y="14099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62281</xdr:rowOff>
    </xdr:from>
    <xdr:to>
      <xdr:col>55</xdr:col>
      <xdr:colOff>50800</xdr:colOff>
      <xdr:row>82</xdr:row>
      <xdr:rowOff>163881</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10426700" y="1412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54966</xdr:rowOff>
    </xdr:from>
    <xdr:to>
      <xdr:col>50</xdr:col>
      <xdr:colOff>165100</xdr:colOff>
      <xdr:row>82</xdr:row>
      <xdr:rowOff>156566</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588500" y="1411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51308</xdr:rowOff>
    </xdr:from>
    <xdr:to>
      <xdr:col>46</xdr:col>
      <xdr:colOff>38100</xdr:colOff>
      <xdr:row>82</xdr:row>
      <xdr:rowOff>152908</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69950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38506</xdr:rowOff>
    </xdr:from>
    <xdr:to>
      <xdr:col>41</xdr:col>
      <xdr:colOff>101600</xdr:colOff>
      <xdr:row>82</xdr:row>
      <xdr:rowOff>140106</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810500" y="14097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156921</xdr:rowOff>
    </xdr:from>
    <xdr:to>
      <xdr:col>36</xdr:col>
      <xdr:colOff>165100</xdr:colOff>
      <xdr:row>84</xdr:row>
      <xdr:rowOff>87071</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1500" y="1438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132232</xdr:rowOff>
    </xdr:from>
    <xdr:to>
      <xdr:col>55</xdr:col>
      <xdr:colOff>50800</xdr:colOff>
      <xdr:row>82</xdr:row>
      <xdr:rowOff>62382</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10426700" y="1401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155109</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10515600" y="1387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112116</xdr:rowOff>
    </xdr:from>
    <xdr:to>
      <xdr:col>50</xdr:col>
      <xdr:colOff>165100</xdr:colOff>
      <xdr:row>82</xdr:row>
      <xdr:rowOff>42266</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9588500" y="1399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162916</xdr:rowOff>
    </xdr:from>
    <xdr:to>
      <xdr:col>55</xdr:col>
      <xdr:colOff>0</xdr:colOff>
      <xdr:row>82</xdr:row>
      <xdr:rowOff>11582</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9639300" y="14050366"/>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115773</xdr:rowOff>
    </xdr:from>
    <xdr:to>
      <xdr:col>46</xdr:col>
      <xdr:colOff>38100</xdr:colOff>
      <xdr:row>82</xdr:row>
      <xdr:rowOff>45923</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8699500" y="140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162916</xdr:rowOff>
    </xdr:from>
    <xdr:to>
      <xdr:col>50</xdr:col>
      <xdr:colOff>114300</xdr:colOff>
      <xdr:row>81</xdr:row>
      <xdr:rowOff>166573</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8750300" y="1405036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118517</xdr:rowOff>
    </xdr:from>
    <xdr:to>
      <xdr:col>41</xdr:col>
      <xdr:colOff>101600</xdr:colOff>
      <xdr:row>82</xdr:row>
      <xdr:rowOff>48667</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7810500" y="1400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166573</xdr:rowOff>
    </xdr:from>
    <xdr:to>
      <xdr:col>45</xdr:col>
      <xdr:colOff>177800</xdr:colOff>
      <xdr:row>81</xdr:row>
      <xdr:rowOff>169317</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7861300" y="14054023"/>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144120</xdr:rowOff>
    </xdr:from>
    <xdr:to>
      <xdr:col>36</xdr:col>
      <xdr:colOff>165100</xdr:colOff>
      <xdr:row>82</xdr:row>
      <xdr:rowOff>74270</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921500" y="1403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169317</xdr:rowOff>
    </xdr:from>
    <xdr:to>
      <xdr:col>41</xdr:col>
      <xdr:colOff>50800</xdr:colOff>
      <xdr:row>82</xdr:row>
      <xdr:rowOff>23470</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flipV="1">
          <a:off x="6972300" y="14056767"/>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147693</xdr:rowOff>
    </xdr:from>
    <xdr:ext cx="469744" cy="259045"/>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9391727" y="1420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144035</xdr:rowOff>
    </xdr:from>
    <xdr:ext cx="469744" cy="259045"/>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8515427" y="1420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131233</xdr:rowOff>
    </xdr:from>
    <xdr:ext cx="469744" cy="259045"/>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7626427" y="1419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78198</xdr:rowOff>
    </xdr:from>
    <xdr:ext cx="469744" cy="259045"/>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6737427" y="1447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58793</xdr:rowOff>
    </xdr:from>
    <xdr:ext cx="469744" cy="259045"/>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9391727" y="13774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62450</xdr:rowOff>
    </xdr:from>
    <xdr:ext cx="469744" cy="259045"/>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8515427" y="1377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65194</xdr:rowOff>
    </xdr:from>
    <xdr:ext cx="469744" cy="259045"/>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7626427" y="1378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90797</xdr:rowOff>
    </xdr:from>
    <xdr:ext cx="469744" cy="259045"/>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6737427" y="1380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E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150495</xdr:rowOff>
    </xdr:from>
    <xdr:to>
      <xdr:col>85</xdr:col>
      <xdr:colOff>126364</xdr:colOff>
      <xdr:row>40</xdr:row>
      <xdr:rowOff>133350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flipV="1">
          <a:off x="16318864" y="5979795"/>
          <a:ext cx="0" cy="101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137177</xdr:rowOff>
    </xdr:from>
    <xdr:ext cx="405111" cy="259045"/>
    <xdr:sp macro="" textlink="">
      <xdr:nvSpPr>
        <xdr:cNvPr id="419" name="【認定こども園・幼稚園・保育所】&#10;有形固定資産減価償却率最小値テキスト">
          <a:extLst>
            <a:ext uri="{FF2B5EF4-FFF2-40B4-BE49-F238E27FC236}">
              <a16:creationId xmlns:a16="http://schemas.microsoft.com/office/drawing/2014/main" id="{00000000-0008-0000-0E00-0000A3010000}"/>
            </a:ext>
          </a:extLst>
        </xdr:cNvPr>
        <xdr:cNvSpPr txBox="1"/>
      </xdr:nvSpPr>
      <xdr:spPr>
        <a:xfrm>
          <a:off x="16357600"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133350</xdr:rowOff>
    </xdr:from>
    <xdr:to>
      <xdr:col>86</xdr:col>
      <xdr:colOff>25400</xdr:colOff>
      <xdr:row>40</xdr:row>
      <xdr:rowOff>133350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6230600" y="699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97172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0000000-0008-0000-0E00-0000A5010000}"/>
            </a:ext>
          </a:extLst>
        </xdr:cNvPr>
        <xdr:cNvSpPr txBox="1"/>
      </xdr:nvSpPr>
      <xdr:spPr>
        <a:xfrm>
          <a:off x="16357600" y="575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150495</xdr:rowOff>
    </xdr:from>
    <xdr:to>
      <xdr:col>86</xdr:col>
      <xdr:colOff>25400</xdr:colOff>
      <xdr:row>34</xdr:row>
      <xdr:rowOff>150495</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6230600" y="597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80027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000000-0008-0000-0E00-0000A7010000}"/>
            </a:ext>
          </a:extLst>
        </xdr:cNvPr>
        <xdr:cNvSpPr txBox="1"/>
      </xdr:nvSpPr>
      <xdr:spPr>
        <a:xfrm>
          <a:off x="16357600" y="642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101600</xdr:rowOff>
    </xdr:from>
    <xdr:to>
      <xdr:col>85</xdr:col>
      <xdr:colOff>177800</xdr:colOff>
      <xdr:row>38</xdr:row>
      <xdr:rowOff>31750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62687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65405</xdr:rowOff>
    </xdr:from>
    <xdr:to>
      <xdr:col>81</xdr:col>
      <xdr:colOff>101600</xdr:colOff>
      <xdr:row>37</xdr:row>
      <xdr:rowOff>167005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5430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4541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23495</xdr:rowOff>
    </xdr:from>
    <xdr:to>
      <xdr:col>72</xdr:col>
      <xdr:colOff>38100</xdr:colOff>
      <xdr:row>37</xdr:row>
      <xdr:rowOff>125095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3652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276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93980</xdr:rowOff>
    </xdr:from>
    <xdr:to>
      <xdr:col>85</xdr:col>
      <xdr:colOff>177800</xdr:colOff>
      <xdr:row>37</xdr:row>
      <xdr:rowOff>24130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62687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116857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E00-0000B3010000}"/>
            </a:ext>
          </a:extLst>
        </xdr:cNvPr>
        <xdr:cNvSpPr txBox="1"/>
      </xdr:nvSpPr>
      <xdr:spPr>
        <a:xfrm>
          <a:off x="16357600"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116840</xdr:rowOff>
    </xdr:from>
    <xdr:to>
      <xdr:col>81</xdr:col>
      <xdr:colOff>101600</xdr:colOff>
      <xdr:row>37</xdr:row>
      <xdr:rowOff>46990</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5430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144780</xdr:rowOff>
    </xdr:from>
    <xdr:to>
      <xdr:col>85</xdr:col>
      <xdr:colOff>127000</xdr:colOff>
      <xdr:row>36</xdr:row>
      <xdr:rowOff>167640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flipV="1">
          <a:off x="15481300" y="63169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76835</xdr:rowOff>
    </xdr:from>
    <xdr:to>
      <xdr:col>76</xdr:col>
      <xdr:colOff>165100</xdr:colOff>
      <xdr:row>37</xdr:row>
      <xdr:rowOff>6985</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4541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127635</xdr:rowOff>
    </xdr:from>
    <xdr:to>
      <xdr:col>81</xdr:col>
      <xdr:colOff>50800</xdr:colOff>
      <xdr:row>36</xdr:row>
      <xdr:rowOff>167640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4592300" y="62998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3652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93345</xdr:rowOff>
    </xdr:from>
    <xdr:to>
      <xdr:col>76</xdr:col>
      <xdr:colOff>114300</xdr:colOff>
      <xdr:row>36</xdr:row>
      <xdr:rowOff>127635</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3703300" y="62655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139700</xdr:rowOff>
    </xdr:from>
    <xdr:to>
      <xdr:col>67</xdr:col>
      <xdr:colOff>101600</xdr:colOff>
      <xdr:row>36</xdr:row>
      <xdr:rowOff>69850</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2763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19050</xdr:rowOff>
    </xdr:from>
    <xdr:to>
      <xdr:col>71</xdr:col>
      <xdr:colOff>177800</xdr:colOff>
      <xdr:row>36</xdr:row>
      <xdr:rowOff>93345</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2814300" y="619125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158132</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131462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116222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3827</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63517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52660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23512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4389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86377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2611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E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95250</xdr:rowOff>
    </xdr:from>
    <xdr:to>
      <xdr:col>116</xdr:col>
      <xdr:colOff>62864</xdr:colOff>
      <xdr:row>42</xdr:row>
      <xdr:rowOff>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flipV="1">
          <a:off x="22160864" y="575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0000000-0008-0000-0E00-0000DC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41927</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0000000-0008-0000-0E00-0000DE010000}"/>
            </a:ext>
          </a:extLst>
        </xdr:cNvPr>
        <xdr:cNvSpPr txBox="1"/>
      </xdr:nvSpPr>
      <xdr:spPr>
        <a:xfrm>
          <a:off x="22199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95250</xdr:rowOff>
    </xdr:from>
    <xdr:to>
      <xdr:col>116</xdr:col>
      <xdr:colOff>152400</xdr:colOff>
      <xdr:row>33</xdr:row>
      <xdr:rowOff>95250</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22072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0000000-0008-0000-0E00-0000E0010000}"/>
            </a:ext>
          </a:extLst>
        </xdr:cNvPr>
        <xdr:cNvSpPr txBox="1"/>
      </xdr:nvSpPr>
      <xdr:spPr>
        <a:xfrm>
          <a:off x="22199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147320</xdr:rowOff>
    </xdr:from>
    <xdr:to>
      <xdr:col>112</xdr:col>
      <xdr:colOff>38100</xdr:colOff>
      <xdr:row>39</xdr:row>
      <xdr:rowOff>77470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1272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154940</xdr:rowOff>
    </xdr:from>
    <xdr:to>
      <xdr:col>102</xdr:col>
      <xdr:colOff>165100</xdr:colOff>
      <xdr:row>39</xdr:row>
      <xdr:rowOff>85090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9494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93980</xdr:rowOff>
    </xdr:from>
    <xdr:to>
      <xdr:col>98</xdr:col>
      <xdr:colOff>38100</xdr:colOff>
      <xdr:row>39</xdr:row>
      <xdr:rowOff>24130</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8605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71120</xdr:rowOff>
    </xdr:from>
    <xdr:to>
      <xdr:col>116</xdr:col>
      <xdr:colOff>114300</xdr:colOff>
      <xdr:row>41</xdr:row>
      <xdr:rowOff>1270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2110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49547</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000000-0008-0000-0E00-0000EC010000}"/>
            </a:ext>
          </a:extLst>
        </xdr:cNvPr>
        <xdr:cNvSpPr txBox="1"/>
      </xdr:nvSpPr>
      <xdr:spPr>
        <a:xfrm>
          <a:off x="22199600"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55880</xdr:rowOff>
    </xdr:from>
    <xdr:to>
      <xdr:col>112</xdr:col>
      <xdr:colOff>38100</xdr:colOff>
      <xdr:row>40</xdr:row>
      <xdr:rowOff>157480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21272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106680</xdr:rowOff>
    </xdr:from>
    <xdr:to>
      <xdr:col>116</xdr:col>
      <xdr:colOff>63500</xdr:colOff>
      <xdr:row>40</xdr:row>
      <xdr:rowOff>121920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21323300" y="69646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55880</xdr:rowOff>
    </xdr:from>
    <xdr:to>
      <xdr:col>107</xdr:col>
      <xdr:colOff>101600</xdr:colOff>
      <xdr:row>40</xdr:row>
      <xdr:rowOff>157480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20383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106680</xdr:rowOff>
    </xdr:from>
    <xdr:to>
      <xdr:col>111</xdr:col>
      <xdr:colOff>177800</xdr:colOff>
      <xdr:row>40</xdr:row>
      <xdr:rowOff>106680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20434300" y="696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55880</xdr:rowOff>
    </xdr:from>
    <xdr:to>
      <xdr:col>102</xdr:col>
      <xdr:colOff>165100</xdr:colOff>
      <xdr:row>40</xdr:row>
      <xdr:rowOff>157480</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19494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106680</xdr:rowOff>
    </xdr:from>
    <xdr:to>
      <xdr:col>107</xdr:col>
      <xdr:colOff>50800</xdr:colOff>
      <xdr:row>40</xdr:row>
      <xdr:rowOff>106680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9545300" y="696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55880</xdr:rowOff>
    </xdr:from>
    <xdr:to>
      <xdr:col>98</xdr:col>
      <xdr:colOff>38100</xdr:colOff>
      <xdr:row>40</xdr:row>
      <xdr:rowOff>157480</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18605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106680</xdr:rowOff>
    </xdr:from>
    <xdr:to>
      <xdr:col>102</xdr:col>
      <xdr:colOff>114300</xdr:colOff>
      <xdr:row>40</xdr:row>
      <xdr:rowOff>106680</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a:off x="18656300" y="696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93997</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10757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101617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9310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40657</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8421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148607</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10757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148607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01994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148607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93104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148607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84214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00000000-0008-0000-0E00-00001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134874</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flipV="1">
          <a:off x="16318864" y="9464040"/>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138701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00000000-0008-0000-0E00-000014020000}"/>
            </a:ext>
          </a:extLst>
        </xdr:cNvPr>
        <xdr:cNvSpPr txBox="1"/>
      </xdr:nvSpPr>
      <xdr:spPr>
        <a:xfrm>
          <a:off x="16357600" y="1094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134874</xdr:rowOff>
    </xdr:from>
    <xdr:to>
      <xdr:col>86</xdr:col>
      <xdr:colOff>25400</xdr:colOff>
      <xdr:row>63</xdr:row>
      <xdr:rowOff>134874</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6230600" y="1093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00000000-0008-0000-0E00-000016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35069</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00000000-0008-0000-0E00-000018020000}"/>
            </a:ext>
          </a:extLst>
        </xdr:cNvPr>
        <xdr:cNvSpPr txBox="1"/>
      </xdr:nvSpPr>
      <xdr:spPr>
        <a:xfrm>
          <a:off x="16357600" y="10150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56642</xdr:rowOff>
    </xdr:from>
    <xdr:to>
      <xdr:col>85</xdr:col>
      <xdr:colOff>177800</xdr:colOff>
      <xdr:row>59</xdr:row>
      <xdr:rowOff>158242</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62687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42926</xdr:rowOff>
    </xdr:from>
    <xdr:to>
      <xdr:col>81</xdr:col>
      <xdr:colOff>101600</xdr:colOff>
      <xdr:row>59</xdr:row>
      <xdr:rowOff>144526</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5430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31496</xdr:rowOff>
    </xdr:from>
    <xdr:to>
      <xdr:col>76</xdr:col>
      <xdr:colOff>165100</xdr:colOff>
      <xdr:row>59</xdr:row>
      <xdr:rowOff>133096</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4541500" y="1014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xdr:rowOff>
    </xdr:from>
    <xdr:to>
      <xdr:col>72</xdr:col>
      <xdr:colOff>38100</xdr:colOff>
      <xdr:row>59</xdr:row>
      <xdr:rowOff>117094</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36525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xdr:rowOff>
    </xdr:from>
    <xdr:to>
      <xdr:col>67</xdr:col>
      <xdr:colOff>101600</xdr:colOff>
      <xdr:row>59</xdr:row>
      <xdr:rowOff>103378</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2763500" y="1011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168656</xdr:rowOff>
    </xdr:from>
    <xdr:to>
      <xdr:col>85</xdr:col>
      <xdr:colOff>177800</xdr:colOff>
      <xdr:row>59</xdr:row>
      <xdr:rowOff>98806</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6268700" y="1011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20083</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00000000-0008-0000-0E00-000024020000}"/>
            </a:ext>
          </a:extLst>
        </xdr:cNvPr>
        <xdr:cNvSpPr txBox="1"/>
      </xdr:nvSpPr>
      <xdr:spPr>
        <a:xfrm>
          <a:off x="16357600" y="996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138938</xdr:rowOff>
    </xdr:from>
    <xdr:to>
      <xdr:col>81</xdr:col>
      <xdr:colOff>101600</xdr:colOff>
      <xdr:row>59</xdr:row>
      <xdr:rowOff>69088</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5430500" y="100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18288</xdr:rowOff>
    </xdr:from>
    <xdr:to>
      <xdr:col>85</xdr:col>
      <xdr:colOff>127000</xdr:colOff>
      <xdr:row>59</xdr:row>
      <xdr:rowOff>48006</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5481300" y="10133838"/>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127508</xdr:rowOff>
    </xdr:from>
    <xdr:to>
      <xdr:col>76</xdr:col>
      <xdr:colOff>165100</xdr:colOff>
      <xdr:row>59</xdr:row>
      <xdr:rowOff>57658</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4541500" y="100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6858</xdr:rowOff>
    </xdr:from>
    <xdr:to>
      <xdr:col>81</xdr:col>
      <xdr:colOff>50800</xdr:colOff>
      <xdr:row>59</xdr:row>
      <xdr:rowOff>18288</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4592300" y="1012240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113792</xdr:rowOff>
    </xdr:from>
    <xdr:to>
      <xdr:col>72</xdr:col>
      <xdr:colOff>38100</xdr:colOff>
      <xdr:row>59</xdr:row>
      <xdr:rowOff>43942</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3652500" y="1005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164592</xdr:rowOff>
    </xdr:from>
    <xdr:to>
      <xdr:col>76</xdr:col>
      <xdr:colOff>114300</xdr:colOff>
      <xdr:row>59</xdr:row>
      <xdr:rowOff>6858</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3703300" y="101086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10922</xdr:rowOff>
    </xdr:from>
    <xdr:to>
      <xdr:col>67</xdr:col>
      <xdr:colOff>101600</xdr:colOff>
      <xdr:row>58</xdr:row>
      <xdr:rowOff>112522</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2763500" y="995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61722</xdr:rowOff>
    </xdr:from>
    <xdr:to>
      <xdr:col>71</xdr:col>
      <xdr:colOff>177800</xdr:colOff>
      <xdr:row>58</xdr:row>
      <xdr:rowOff>164592</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2814300" y="10005822"/>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135653</xdr:rowOff>
    </xdr:from>
    <xdr:ext cx="405111" cy="259045"/>
    <xdr:sp macro="" textlink="">
      <xdr:nvSpPr>
        <xdr:cNvPr id="557" name="n_1aveValue【学校施設】&#10;有形固定資産減価償却率">
          <a:extLst>
            <a:ext uri="{FF2B5EF4-FFF2-40B4-BE49-F238E27FC236}">
              <a16:creationId xmlns:a16="http://schemas.microsoft.com/office/drawing/2014/main" id="{00000000-0008-0000-0E00-00002D020000}"/>
            </a:ext>
          </a:extLst>
        </xdr:cNvPr>
        <xdr:cNvSpPr txBox="1"/>
      </xdr:nvSpPr>
      <xdr:spPr>
        <a:xfrm>
          <a:off x="152660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124223</xdr:rowOff>
    </xdr:from>
    <xdr:ext cx="405111" cy="259045"/>
    <xdr:sp macro="" textlink="">
      <xdr:nvSpPr>
        <xdr:cNvPr id="558" name="n_2aveValue【学校施設】&#10;有形固定資産減価償却率">
          <a:extLst>
            <a:ext uri="{FF2B5EF4-FFF2-40B4-BE49-F238E27FC236}">
              <a16:creationId xmlns:a16="http://schemas.microsoft.com/office/drawing/2014/main" id="{00000000-0008-0000-0E00-00002E020000}"/>
            </a:ext>
          </a:extLst>
        </xdr:cNvPr>
        <xdr:cNvSpPr txBox="1"/>
      </xdr:nvSpPr>
      <xdr:spPr>
        <a:xfrm>
          <a:off x="14389744" y="1023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108221</xdr:rowOff>
    </xdr:from>
    <xdr:ext cx="405111" cy="259045"/>
    <xdr:sp macro="" textlink="">
      <xdr:nvSpPr>
        <xdr:cNvPr id="559" name="n_3aveValue【学校施設】&#10;有形固定資産減価償却率">
          <a:extLst>
            <a:ext uri="{FF2B5EF4-FFF2-40B4-BE49-F238E27FC236}">
              <a16:creationId xmlns:a16="http://schemas.microsoft.com/office/drawing/2014/main" id="{00000000-0008-0000-0E00-00002F020000}"/>
            </a:ext>
          </a:extLst>
        </xdr:cNvPr>
        <xdr:cNvSpPr txBox="1"/>
      </xdr:nvSpPr>
      <xdr:spPr>
        <a:xfrm>
          <a:off x="13500744" y="1022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94505</xdr:rowOff>
    </xdr:from>
    <xdr:ext cx="405111" cy="259045"/>
    <xdr:sp macro="" textlink="">
      <xdr:nvSpPr>
        <xdr:cNvPr id="560" name="n_4aveValue【学校施設】&#10;有形固定資産減価償却率">
          <a:extLst>
            <a:ext uri="{FF2B5EF4-FFF2-40B4-BE49-F238E27FC236}">
              <a16:creationId xmlns:a16="http://schemas.microsoft.com/office/drawing/2014/main" id="{00000000-0008-0000-0E00-000030020000}"/>
            </a:ext>
          </a:extLst>
        </xdr:cNvPr>
        <xdr:cNvSpPr txBox="1"/>
      </xdr:nvSpPr>
      <xdr:spPr>
        <a:xfrm>
          <a:off x="12611744" y="1021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85615</xdr:rowOff>
    </xdr:from>
    <xdr:ext cx="405111" cy="259045"/>
    <xdr:sp macro="" textlink="">
      <xdr:nvSpPr>
        <xdr:cNvPr id="561" name="n_1mainValue【学校施設】&#10;有形固定資産減価償却率">
          <a:extLst>
            <a:ext uri="{FF2B5EF4-FFF2-40B4-BE49-F238E27FC236}">
              <a16:creationId xmlns:a16="http://schemas.microsoft.com/office/drawing/2014/main" id="{00000000-0008-0000-0E00-000031020000}"/>
            </a:ext>
          </a:extLst>
        </xdr:cNvPr>
        <xdr:cNvSpPr txBox="1"/>
      </xdr:nvSpPr>
      <xdr:spPr>
        <a:xfrm>
          <a:off x="15266044" y="985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74185</xdr:rowOff>
    </xdr:from>
    <xdr:ext cx="405111" cy="259045"/>
    <xdr:sp macro="" textlink="">
      <xdr:nvSpPr>
        <xdr:cNvPr id="562" name="n_2mainValue【学校施設】&#10;有形固定資産減価償却率">
          <a:extLst>
            <a:ext uri="{FF2B5EF4-FFF2-40B4-BE49-F238E27FC236}">
              <a16:creationId xmlns:a16="http://schemas.microsoft.com/office/drawing/2014/main" id="{00000000-0008-0000-0E00-000032020000}"/>
            </a:ext>
          </a:extLst>
        </xdr:cNvPr>
        <xdr:cNvSpPr txBox="1"/>
      </xdr:nvSpPr>
      <xdr:spPr>
        <a:xfrm>
          <a:off x="14389744" y="984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60469</xdr:rowOff>
    </xdr:from>
    <xdr:ext cx="405111" cy="259045"/>
    <xdr:sp macro="" textlink="">
      <xdr:nvSpPr>
        <xdr:cNvPr id="563" name="n_3mainValue【学校施設】&#10;有形固定資産減価償却率">
          <a:extLst>
            <a:ext uri="{FF2B5EF4-FFF2-40B4-BE49-F238E27FC236}">
              <a16:creationId xmlns:a16="http://schemas.microsoft.com/office/drawing/2014/main" id="{00000000-0008-0000-0E00-000033020000}"/>
            </a:ext>
          </a:extLst>
        </xdr:cNvPr>
        <xdr:cNvSpPr txBox="1"/>
      </xdr:nvSpPr>
      <xdr:spPr>
        <a:xfrm>
          <a:off x="13500744" y="983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129049</xdr:rowOff>
    </xdr:from>
    <xdr:ext cx="405111" cy="259045"/>
    <xdr:sp macro="" textlink="">
      <xdr:nvSpPr>
        <xdr:cNvPr id="564" name="n_4mainValue【学校施設】&#10;有形固定資産減価償却率">
          <a:extLst>
            <a:ext uri="{FF2B5EF4-FFF2-40B4-BE49-F238E27FC236}">
              <a16:creationId xmlns:a16="http://schemas.microsoft.com/office/drawing/2014/main" id="{00000000-0008-0000-0E00-000034020000}"/>
            </a:ext>
          </a:extLst>
        </xdr:cNvPr>
        <xdr:cNvSpPr txBox="1"/>
      </xdr:nvSpPr>
      <xdr:spPr>
        <a:xfrm>
          <a:off x="12611744" y="973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E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18574</xdr:rowOff>
    </xdr:from>
    <xdr:to>
      <xdr:col>116</xdr:col>
      <xdr:colOff>62864</xdr:colOff>
      <xdr:row>63</xdr:row>
      <xdr:rowOff>161449</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22160864" y="9619774"/>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165276</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E00-000052020000}"/>
            </a:ext>
          </a:extLst>
        </xdr:cNvPr>
        <xdr:cNvSpPr txBox="1"/>
      </xdr:nvSpPr>
      <xdr:spPr>
        <a:xfrm>
          <a:off x="22199600" y="1096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161449</xdr:rowOff>
    </xdr:from>
    <xdr:to>
      <xdr:col>116</xdr:col>
      <xdr:colOff>152400</xdr:colOff>
      <xdr:row>63</xdr:row>
      <xdr:rowOff>161449</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22072600" y="10962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136701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E00-000054020000}"/>
            </a:ext>
          </a:extLst>
        </xdr:cNvPr>
        <xdr:cNvSpPr txBox="1"/>
      </xdr:nvSpPr>
      <xdr:spPr>
        <a:xfrm>
          <a:off x="22199600" y="9395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18574</xdr:rowOff>
    </xdr:from>
    <xdr:to>
      <xdr:col>116</xdr:col>
      <xdr:colOff>152400</xdr:colOff>
      <xdr:row>56</xdr:row>
      <xdr:rowOff>18574</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22072600" y="9619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20496</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E00-000056020000}"/>
            </a:ext>
          </a:extLst>
        </xdr:cNvPr>
        <xdr:cNvSpPr txBox="1"/>
      </xdr:nvSpPr>
      <xdr:spPr>
        <a:xfrm>
          <a:off x="22199600" y="10307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42069</xdr:rowOff>
    </xdr:from>
    <xdr:to>
      <xdr:col>116</xdr:col>
      <xdr:colOff>114300</xdr:colOff>
      <xdr:row>60</xdr:row>
      <xdr:rowOff>143669</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2110700" y="1032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54928</xdr:rowOff>
    </xdr:from>
    <xdr:to>
      <xdr:col>112</xdr:col>
      <xdr:colOff>38100</xdr:colOff>
      <xdr:row>60</xdr:row>
      <xdr:rowOff>156528</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1272500" y="10341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67787</xdr:rowOff>
    </xdr:from>
    <xdr:to>
      <xdr:col>107</xdr:col>
      <xdr:colOff>101600</xdr:colOff>
      <xdr:row>60</xdr:row>
      <xdr:rowOff>169387</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0383500" y="1035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9494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84931</xdr:rowOff>
    </xdr:from>
    <xdr:to>
      <xdr:col>98</xdr:col>
      <xdr:colOff>38100</xdr:colOff>
      <xdr:row>61</xdr:row>
      <xdr:rowOff>15081</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8605500" y="10371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29210</xdr:rowOff>
    </xdr:from>
    <xdr:to>
      <xdr:col>116</xdr:col>
      <xdr:colOff>114300</xdr:colOff>
      <xdr:row>59</xdr:row>
      <xdr:rowOff>130810</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21107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52087</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E00-000062020000}"/>
            </a:ext>
          </a:extLst>
        </xdr:cNvPr>
        <xdr:cNvSpPr txBox="1"/>
      </xdr:nvSpPr>
      <xdr:spPr>
        <a:xfrm>
          <a:off x="22199600" y="999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49213</xdr:rowOff>
    </xdr:from>
    <xdr:to>
      <xdr:col>112</xdr:col>
      <xdr:colOff>38100</xdr:colOff>
      <xdr:row>60</xdr:row>
      <xdr:rowOff>150813</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21272500" y="1033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80010</xdr:rowOff>
    </xdr:from>
    <xdr:to>
      <xdr:col>116</xdr:col>
      <xdr:colOff>63500</xdr:colOff>
      <xdr:row>60</xdr:row>
      <xdr:rowOff>100013</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21323300" y="10195560"/>
          <a:ext cx="838200" cy="19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56356</xdr:rowOff>
    </xdr:from>
    <xdr:to>
      <xdr:col>107</xdr:col>
      <xdr:colOff>101600</xdr:colOff>
      <xdr:row>60</xdr:row>
      <xdr:rowOff>157956</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20383500" y="1034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100013</xdr:rowOff>
    </xdr:from>
    <xdr:to>
      <xdr:col>111</xdr:col>
      <xdr:colOff>177800</xdr:colOff>
      <xdr:row>60</xdr:row>
      <xdr:rowOff>107156</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20434300" y="10387013"/>
          <a:ext cx="889000" cy="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64929</xdr:rowOff>
    </xdr:from>
    <xdr:to>
      <xdr:col>102</xdr:col>
      <xdr:colOff>165100</xdr:colOff>
      <xdr:row>60</xdr:row>
      <xdr:rowOff>166529</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9494500" y="1035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107156</xdr:rowOff>
    </xdr:from>
    <xdr:to>
      <xdr:col>107</xdr:col>
      <xdr:colOff>50800</xdr:colOff>
      <xdr:row>60</xdr:row>
      <xdr:rowOff>115729</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19545300" y="10394156"/>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120650</xdr:rowOff>
    </xdr:from>
    <xdr:to>
      <xdr:col>98</xdr:col>
      <xdr:colOff>38100</xdr:colOff>
      <xdr:row>61</xdr:row>
      <xdr:rowOff>50800</xdr:rowOff>
    </xdr:to>
    <xdr:sp macro="" textlink="">
      <xdr:nvSpPr>
        <xdr:cNvPr id="617" name="楕円 616">
          <a:extLst>
            <a:ext uri="{FF2B5EF4-FFF2-40B4-BE49-F238E27FC236}">
              <a16:creationId xmlns:a16="http://schemas.microsoft.com/office/drawing/2014/main" id="{00000000-0008-0000-0E00-000069020000}"/>
            </a:ext>
          </a:extLst>
        </xdr:cNvPr>
        <xdr:cNvSpPr/>
      </xdr:nvSpPr>
      <xdr:spPr>
        <a:xfrm>
          <a:off x="18605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115729</xdr:rowOff>
    </xdr:from>
    <xdr:to>
      <xdr:col>102</xdr:col>
      <xdr:colOff>114300</xdr:colOff>
      <xdr:row>61</xdr:row>
      <xdr:rowOff>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flipV="1">
          <a:off x="18656300" y="10402729"/>
          <a:ext cx="889000" cy="5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147655</xdr:rowOff>
    </xdr:from>
    <xdr:ext cx="469744" cy="259045"/>
    <xdr:sp macro="" textlink="">
      <xdr:nvSpPr>
        <xdr:cNvPr id="619" name="n_1aveValue【学校施設】&#10;一人当たり面積">
          <a:extLst>
            <a:ext uri="{FF2B5EF4-FFF2-40B4-BE49-F238E27FC236}">
              <a16:creationId xmlns:a16="http://schemas.microsoft.com/office/drawing/2014/main" id="{00000000-0008-0000-0E00-00006B020000}"/>
            </a:ext>
          </a:extLst>
        </xdr:cNvPr>
        <xdr:cNvSpPr txBox="1"/>
      </xdr:nvSpPr>
      <xdr:spPr>
        <a:xfrm>
          <a:off x="21075727" y="1043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160514</xdr:rowOff>
    </xdr:from>
    <xdr:ext cx="469744" cy="259045"/>
    <xdr:sp macro="" textlink="">
      <xdr:nvSpPr>
        <xdr:cNvPr id="620" name="n_2aveValue【学校施設】&#10;一人当たり面積">
          <a:extLst>
            <a:ext uri="{FF2B5EF4-FFF2-40B4-BE49-F238E27FC236}">
              <a16:creationId xmlns:a16="http://schemas.microsoft.com/office/drawing/2014/main" id="{00000000-0008-0000-0E00-00006C020000}"/>
            </a:ext>
          </a:extLst>
        </xdr:cNvPr>
        <xdr:cNvSpPr txBox="1"/>
      </xdr:nvSpPr>
      <xdr:spPr>
        <a:xfrm>
          <a:off x="20199427" y="1044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10177</xdr:rowOff>
    </xdr:from>
    <xdr:ext cx="469744" cy="259045"/>
    <xdr:sp macro="" textlink="">
      <xdr:nvSpPr>
        <xdr:cNvPr id="621" name="n_3aveValue【学校施設】&#10;一人当たり面積">
          <a:extLst>
            <a:ext uri="{FF2B5EF4-FFF2-40B4-BE49-F238E27FC236}">
              <a16:creationId xmlns:a16="http://schemas.microsoft.com/office/drawing/2014/main" id="{00000000-0008-0000-0E00-00006D020000}"/>
            </a:ext>
          </a:extLst>
        </xdr:cNvPr>
        <xdr:cNvSpPr txBox="1"/>
      </xdr:nvSpPr>
      <xdr:spPr>
        <a:xfrm>
          <a:off x="1931042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31608</xdr:rowOff>
    </xdr:from>
    <xdr:ext cx="469744" cy="259045"/>
    <xdr:sp macro="" textlink="">
      <xdr:nvSpPr>
        <xdr:cNvPr id="622" name="n_4aveValue【学校施設】&#10;一人当たり面積">
          <a:extLst>
            <a:ext uri="{FF2B5EF4-FFF2-40B4-BE49-F238E27FC236}">
              <a16:creationId xmlns:a16="http://schemas.microsoft.com/office/drawing/2014/main" id="{00000000-0008-0000-0E00-00006E020000}"/>
            </a:ext>
          </a:extLst>
        </xdr:cNvPr>
        <xdr:cNvSpPr txBox="1"/>
      </xdr:nvSpPr>
      <xdr:spPr>
        <a:xfrm>
          <a:off x="18421427" y="1014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167340</xdr:rowOff>
    </xdr:from>
    <xdr:ext cx="469744" cy="259045"/>
    <xdr:sp macro="" textlink="">
      <xdr:nvSpPr>
        <xdr:cNvPr id="623" name="n_1mainValue【学校施設】&#10;一人当たり面積">
          <a:extLst>
            <a:ext uri="{FF2B5EF4-FFF2-40B4-BE49-F238E27FC236}">
              <a16:creationId xmlns:a16="http://schemas.microsoft.com/office/drawing/2014/main" id="{00000000-0008-0000-0E00-00006F020000}"/>
            </a:ext>
          </a:extLst>
        </xdr:cNvPr>
        <xdr:cNvSpPr txBox="1"/>
      </xdr:nvSpPr>
      <xdr:spPr>
        <a:xfrm>
          <a:off x="21075727" y="1011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3033</xdr:rowOff>
    </xdr:from>
    <xdr:ext cx="469744" cy="259045"/>
    <xdr:sp macro="" textlink="">
      <xdr:nvSpPr>
        <xdr:cNvPr id="624" name="n_2mainValue【学校施設】&#10;一人当たり面積">
          <a:extLst>
            <a:ext uri="{FF2B5EF4-FFF2-40B4-BE49-F238E27FC236}">
              <a16:creationId xmlns:a16="http://schemas.microsoft.com/office/drawing/2014/main" id="{00000000-0008-0000-0E00-000070020000}"/>
            </a:ext>
          </a:extLst>
        </xdr:cNvPr>
        <xdr:cNvSpPr txBox="1"/>
      </xdr:nvSpPr>
      <xdr:spPr>
        <a:xfrm>
          <a:off x="20199427" y="1011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157656</xdr:rowOff>
    </xdr:from>
    <xdr:ext cx="469744" cy="259045"/>
    <xdr:sp macro="" textlink="">
      <xdr:nvSpPr>
        <xdr:cNvPr id="625" name="n_3mainValue【学校施設】&#10;一人当たり面積">
          <a:extLst>
            <a:ext uri="{FF2B5EF4-FFF2-40B4-BE49-F238E27FC236}">
              <a16:creationId xmlns:a16="http://schemas.microsoft.com/office/drawing/2014/main" id="{00000000-0008-0000-0E00-000071020000}"/>
            </a:ext>
          </a:extLst>
        </xdr:cNvPr>
        <xdr:cNvSpPr txBox="1"/>
      </xdr:nvSpPr>
      <xdr:spPr>
        <a:xfrm>
          <a:off x="19310427" y="1044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41927</xdr:rowOff>
    </xdr:from>
    <xdr:ext cx="469744" cy="259045"/>
    <xdr:sp macro="" textlink="">
      <xdr:nvSpPr>
        <xdr:cNvPr id="626" name="n_4mainValue【学校施設】&#10;一人当たり面積">
          <a:extLst>
            <a:ext uri="{FF2B5EF4-FFF2-40B4-BE49-F238E27FC236}">
              <a16:creationId xmlns:a16="http://schemas.microsoft.com/office/drawing/2014/main" id="{00000000-0008-0000-0E00-000072020000}"/>
            </a:ext>
          </a:extLst>
        </xdr:cNvPr>
        <xdr:cNvSpPr txBox="1"/>
      </xdr:nvSpPr>
      <xdr:spPr>
        <a:xfrm>
          <a:off x="1842142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E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91984</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flipV="1">
          <a:off x="16318864" y="13465084"/>
          <a:ext cx="0" cy="1448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00000000-0008-0000-0E00-00008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38661</xdr:rowOff>
    </xdr:from>
    <xdr:ext cx="405111" cy="259045"/>
    <xdr:sp macro="" textlink="">
      <xdr:nvSpPr>
        <xdr:cNvPr id="655" name="【児童館】&#10;有形固定資産減価償却率最大値テキスト">
          <a:extLst>
            <a:ext uri="{FF2B5EF4-FFF2-40B4-BE49-F238E27FC236}">
              <a16:creationId xmlns:a16="http://schemas.microsoft.com/office/drawing/2014/main" id="{00000000-0008-0000-0E00-00008F020000}"/>
            </a:ext>
          </a:extLst>
        </xdr:cNvPr>
        <xdr:cNvSpPr txBox="1"/>
      </xdr:nvSpPr>
      <xdr:spPr>
        <a:xfrm>
          <a:off x="16357600" y="1324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91984</xdr:rowOff>
    </xdr:from>
    <xdr:to>
      <xdr:col>86</xdr:col>
      <xdr:colOff>25400</xdr:colOff>
      <xdr:row>78</xdr:row>
      <xdr:rowOff>91984</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6230600" y="13465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168564</xdr:rowOff>
    </xdr:from>
    <xdr:ext cx="405111" cy="259045"/>
    <xdr:sp macro="" textlink="">
      <xdr:nvSpPr>
        <xdr:cNvPr id="657" name="【児童館】&#10;有形固定資産減価償却率平均値テキスト">
          <a:extLst>
            <a:ext uri="{FF2B5EF4-FFF2-40B4-BE49-F238E27FC236}">
              <a16:creationId xmlns:a16="http://schemas.microsoft.com/office/drawing/2014/main" id="{00000000-0008-0000-0E00-000091020000}"/>
            </a:ext>
          </a:extLst>
        </xdr:cNvPr>
        <xdr:cNvSpPr txBox="1"/>
      </xdr:nvSpPr>
      <xdr:spPr>
        <a:xfrm>
          <a:off x="16357600" y="140560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145687</xdr:rowOff>
    </xdr:from>
    <xdr:to>
      <xdr:col>85</xdr:col>
      <xdr:colOff>177800</xdr:colOff>
      <xdr:row>83</xdr:row>
      <xdr:rowOff>75837</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62687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144055</xdr:rowOff>
    </xdr:from>
    <xdr:to>
      <xdr:col>81</xdr:col>
      <xdr:colOff>101600</xdr:colOff>
      <xdr:row>83</xdr:row>
      <xdr:rowOff>74205</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5430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1995</xdr:rowOff>
    </xdr:from>
    <xdr:to>
      <xdr:col>76</xdr:col>
      <xdr:colOff>165100</xdr:colOff>
      <xdr:row>83</xdr:row>
      <xdr:rowOff>103595</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4541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64044</xdr:rowOff>
    </xdr:from>
    <xdr:to>
      <xdr:col>67</xdr:col>
      <xdr:colOff>101600</xdr:colOff>
      <xdr:row>82</xdr:row>
      <xdr:rowOff>165644</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2763500" y="1412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162016</xdr:rowOff>
    </xdr:from>
    <xdr:to>
      <xdr:col>85</xdr:col>
      <xdr:colOff>177800</xdr:colOff>
      <xdr:row>83</xdr:row>
      <xdr:rowOff>92166</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6268700" y="142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140443</xdr:rowOff>
    </xdr:from>
    <xdr:ext cx="405111" cy="259045"/>
    <xdr:sp macro="" textlink="">
      <xdr:nvSpPr>
        <xdr:cNvPr id="669" name="【児童館】&#10;有形固定資産減価償却率該当値テキスト">
          <a:extLst>
            <a:ext uri="{FF2B5EF4-FFF2-40B4-BE49-F238E27FC236}">
              <a16:creationId xmlns:a16="http://schemas.microsoft.com/office/drawing/2014/main" id="{00000000-0008-0000-0E00-00009D020000}"/>
            </a:ext>
          </a:extLst>
        </xdr:cNvPr>
        <xdr:cNvSpPr txBox="1"/>
      </xdr:nvSpPr>
      <xdr:spPr>
        <a:xfrm>
          <a:off x="16357600"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127726</xdr:rowOff>
    </xdr:from>
    <xdr:to>
      <xdr:col>81</xdr:col>
      <xdr:colOff>101600</xdr:colOff>
      <xdr:row>83</xdr:row>
      <xdr:rowOff>57876</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5430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7076</xdr:rowOff>
    </xdr:from>
    <xdr:to>
      <xdr:col>85</xdr:col>
      <xdr:colOff>127000</xdr:colOff>
      <xdr:row>83</xdr:row>
      <xdr:rowOff>41366</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5481300" y="1423742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454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7076</xdr:rowOff>
    </xdr:from>
    <xdr:to>
      <xdr:col>81</xdr:col>
      <xdr:colOff>50800</xdr:colOff>
      <xdr:row>83</xdr:row>
      <xdr:rowOff>26670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flipV="1">
          <a:off x="14592300" y="1423742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122827</xdr:rowOff>
    </xdr:from>
    <xdr:to>
      <xdr:col>72</xdr:col>
      <xdr:colOff>38100</xdr:colOff>
      <xdr:row>83</xdr:row>
      <xdr:rowOff>52977</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3652500" y="1418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2177</xdr:rowOff>
    </xdr:from>
    <xdr:to>
      <xdr:col>76</xdr:col>
      <xdr:colOff>114300</xdr:colOff>
      <xdr:row>83</xdr:row>
      <xdr:rowOff>26670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3703300" y="1423252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47716</xdr:rowOff>
    </xdr:from>
    <xdr:to>
      <xdr:col>67</xdr:col>
      <xdr:colOff>101600</xdr:colOff>
      <xdr:row>82</xdr:row>
      <xdr:rowOff>149316</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2763500" y="1410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98516</xdr:rowOff>
    </xdr:from>
    <xdr:to>
      <xdr:col>71</xdr:col>
      <xdr:colOff>177800</xdr:colOff>
      <xdr:row>83</xdr:row>
      <xdr:rowOff>2177</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2814300" y="1415741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65332</xdr:rowOff>
    </xdr:from>
    <xdr:ext cx="405111" cy="259045"/>
    <xdr:sp macro="" textlink="">
      <xdr:nvSpPr>
        <xdr:cNvPr id="678" name="n_1aveValue【児童館】&#10;有形固定資産減価償却率">
          <a:extLst>
            <a:ext uri="{FF2B5EF4-FFF2-40B4-BE49-F238E27FC236}">
              <a16:creationId xmlns:a16="http://schemas.microsoft.com/office/drawing/2014/main" id="{00000000-0008-0000-0E00-0000A6020000}"/>
            </a:ext>
          </a:extLst>
        </xdr:cNvPr>
        <xdr:cNvSpPr txBox="1"/>
      </xdr:nvSpPr>
      <xdr:spPr>
        <a:xfrm>
          <a:off x="152660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94722</xdr:rowOff>
    </xdr:from>
    <xdr:ext cx="405111" cy="259045"/>
    <xdr:sp macro="" textlink="">
      <xdr:nvSpPr>
        <xdr:cNvPr id="679" name="n_2aveValue【児童館】&#10;有形固定資産減価償却率">
          <a:extLst>
            <a:ext uri="{FF2B5EF4-FFF2-40B4-BE49-F238E27FC236}">
              <a16:creationId xmlns:a16="http://schemas.microsoft.com/office/drawing/2014/main" id="{00000000-0008-0000-0E00-0000A7020000}"/>
            </a:ext>
          </a:extLst>
        </xdr:cNvPr>
        <xdr:cNvSpPr txBox="1"/>
      </xdr:nvSpPr>
      <xdr:spPr>
        <a:xfrm>
          <a:off x="14389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80" name="n_3aveValue【児童館】&#10;有形固定資産減価償却率">
          <a:extLst>
            <a:ext uri="{FF2B5EF4-FFF2-40B4-BE49-F238E27FC236}">
              <a16:creationId xmlns:a16="http://schemas.microsoft.com/office/drawing/2014/main" id="{00000000-0008-0000-0E00-0000A8020000}"/>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156771</xdr:rowOff>
    </xdr:from>
    <xdr:ext cx="405111" cy="259045"/>
    <xdr:sp macro="" textlink="">
      <xdr:nvSpPr>
        <xdr:cNvPr id="681" name="n_4aveValue【児童館】&#10;有形固定資産減価償却率">
          <a:extLst>
            <a:ext uri="{FF2B5EF4-FFF2-40B4-BE49-F238E27FC236}">
              <a16:creationId xmlns:a16="http://schemas.microsoft.com/office/drawing/2014/main" id="{00000000-0008-0000-0E00-0000A9020000}"/>
            </a:ext>
          </a:extLst>
        </xdr:cNvPr>
        <xdr:cNvSpPr txBox="1"/>
      </xdr:nvSpPr>
      <xdr:spPr>
        <a:xfrm>
          <a:off x="12611744" y="1421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74403</xdr:rowOff>
    </xdr:from>
    <xdr:ext cx="405111" cy="259045"/>
    <xdr:sp macro="" textlink="">
      <xdr:nvSpPr>
        <xdr:cNvPr id="682" name="n_1mainValue【児童館】&#10;有形固定資産減価償却率">
          <a:extLst>
            <a:ext uri="{FF2B5EF4-FFF2-40B4-BE49-F238E27FC236}">
              <a16:creationId xmlns:a16="http://schemas.microsoft.com/office/drawing/2014/main" id="{00000000-0008-0000-0E00-0000AA020000}"/>
            </a:ext>
          </a:extLst>
        </xdr:cNvPr>
        <xdr:cNvSpPr txBox="1"/>
      </xdr:nvSpPr>
      <xdr:spPr>
        <a:xfrm>
          <a:off x="152660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93997</xdr:rowOff>
    </xdr:from>
    <xdr:ext cx="405111" cy="259045"/>
    <xdr:sp macro="" textlink="">
      <xdr:nvSpPr>
        <xdr:cNvPr id="683" name="n_2mainValue【児童館】&#10;有形固定資産減価償却率">
          <a:extLst>
            <a:ext uri="{FF2B5EF4-FFF2-40B4-BE49-F238E27FC236}">
              <a16:creationId xmlns:a16="http://schemas.microsoft.com/office/drawing/2014/main" id="{00000000-0008-0000-0E00-0000AB020000}"/>
            </a:ext>
          </a:extLst>
        </xdr:cNvPr>
        <xdr:cNvSpPr txBox="1"/>
      </xdr:nvSpPr>
      <xdr:spPr>
        <a:xfrm>
          <a:off x="14389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69504</xdr:rowOff>
    </xdr:from>
    <xdr:ext cx="405111" cy="259045"/>
    <xdr:sp macro="" textlink="">
      <xdr:nvSpPr>
        <xdr:cNvPr id="684" name="n_3mainValue【児童館】&#10;有形固定資産減価償却率">
          <a:extLst>
            <a:ext uri="{FF2B5EF4-FFF2-40B4-BE49-F238E27FC236}">
              <a16:creationId xmlns:a16="http://schemas.microsoft.com/office/drawing/2014/main" id="{00000000-0008-0000-0E00-0000AC020000}"/>
            </a:ext>
          </a:extLst>
        </xdr:cNvPr>
        <xdr:cNvSpPr txBox="1"/>
      </xdr:nvSpPr>
      <xdr:spPr>
        <a:xfrm>
          <a:off x="13500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165843</xdr:rowOff>
    </xdr:from>
    <xdr:ext cx="405111" cy="259045"/>
    <xdr:sp macro="" textlink="">
      <xdr:nvSpPr>
        <xdr:cNvPr id="685" name="n_4mainValue【児童館】&#10;有形固定資産減価償却率">
          <a:extLst>
            <a:ext uri="{FF2B5EF4-FFF2-40B4-BE49-F238E27FC236}">
              <a16:creationId xmlns:a16="http://schemas.microsoft.com/office/drawing/2014/main" id="{00000000-0008-0000-0E00-0000AD020000}"/>
            </a:ext>
          </a:extLst>
        </xdr:cNvPr>
        <xdr:cNvSpPr txBox="1"/>
      </xdr:nvSpPr>
      <xdr:spPr>
        <a:xfrm>
          <a:off x="12611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E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83820</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22160864" y="134569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E00-0000C4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30497</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E00-0000C6020000}"/>
            </a:ext>
          </a:extLst>
        </xdr:cNvPr>
        <xdr:cNvSpPr txBox="1"/>
      </xdr:nvSpPr>
      <xdr:spPr>
        <a:xfrm>
          <a:off x="221996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83820</xdr:rowOff>
    </xdr:from>
    <xdr:to>
      <xdr:col>116</xdr:col>
      <xdr:colOff>152400</xdr:colOff>
      <xdr:row>78</xdr:row>
      <xdr:rowOff>83820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22072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E00-0000C8020000}"/>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55880</xdr:rowOff>
    </xdr:from>
    <xdr:to>
      <xdr:col>107</xdr:col>
      <xdr:colOff>101600</xdr:colOff>
      <xdr:row>84</xdr:row>
      <xdr:rowOff>157480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20383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9494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113030</xdr:rowOff>
    </xdr:from>
    <xdr:to>
      <xdr:col>98</xdr:col>
      <xdr:colOff>38100</xdr:colOff>
      <xdr:row>84</xdr:row>
      <xdr:rowOff>43180</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8605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2110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E00-0000D4020000}"/>
            </a:ext>
          </a:extLst>
        </xdr:cNvPr>
        <xdr:cNvSpPr txBox="1"/>
      </xdr:nvSpPr>
      <xdr:spPr>
        <a:xfrm>
          <a:off x="22199600"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1272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129539</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21323300" y="14531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20383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129539</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20434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9494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129539</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9545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8605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129539</xdr:rowOff>
    </xdr:from>
    <xdr:to>
      <xdr:col>102</xdr:col>
      <xdr:colOff>114300</xdr:colOff>
      <xdr:row>84</xdr:row>
      <xdr:rowOff>129539</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8656300" y="1453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33" name="n_1aveValue【児童館】&#10;一人当たり面積">
          <a:extLst>
            <a:ext uri="{FF2B5EF4-FFF2-40B4-BE49-F238E27FC236}">
              <a16:creationId xmlns:a16="http://schemas.microsoft.com/office/drawing/2014/main" id="{00000000-0008-0000-0E00-0000DD02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2557</xdr:rowOff>
    </xdr:from>
    <xdr:ext cx="469744" cy="259045"/>
    <xdr:sp macro="" textlink="">
      <xdr:nvSpPr>
        <xdr:cNvPr id="734" name="n_2aveValue【児童館】&#10;一人当たり面積">
          <a:extLst>
            <a:ext uri="{FF2B5EF4-FFF2-40B4-BE49-F238E27FC236}">
              <a16:creationId xmlns:a16="http://schemas.microsoft.com/office/drawing/2014/main" id="{00000000-0008-0000-0E00-0000DE020000}"/>
            </a:ext>
          </a:extLst>
        </xdr:cNvPr>
        <xdr:cNvSpPr txBox="1"/>
      </xdr:nvSpPr>
      <xdr:spPr>
        <a:xfrm>
          <a:off x="20199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735" name="n_3aveValue【児童館】&#10;一人当たり面積">
          <a:extLst>
            <a:ext uri="{FF2B5EF4-FFF2-40B4-BE49-F238E27FC236}">
              <a16:creationId xmlns:a16="http://schemas.microsoft.com/office/drawing/2014/main" id="{00000000-0008-0000-0E00-0000DF020000}"/>
            </a:ext>
          </a:extLst>
        </xdr:cNvPr>
        <xdr:cNvSpPr txBox="1"/>
      </xdr:nvSpPr>
      <xdr:spPr>
        <a:xfrm>
          <a:off x="19310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736" name="n_4aveValue【児童館】&#10;一人当たり面積">
          <a:extLst>
            <a:ext uri="{FF2B5EF4-FFF2-40B4-BE49-F238E27FC236}">
              <a16:creationId xmlns:a16="http://schemas.microsoft.com/office/drawing/2014/main" id="{00000000-0008-0000-0E00-0000E0020000}"/>
            </a:ext>
          </a:extLst>
        </xdr:cNvPr>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xdr:rowOff>
    </xdr:from>
    <xdr:ext cx="469744" cy="259045"/>
    <xdr:sp macro="" textlink="">
      <xdr:nvSpPr>
        <xdr:cNvPr id="737" name="n_1mainValue【児童館】&#10;一人当たり面積">
          <a:extLst>
            <a:ext uri="{FF2B5EF4-FFF2-40B4-BE49-F238E27FC236}">
              <a16:creationId xmlns:a16="http://schemas.microsoft.com/office/drawing/2014/main" id="{00000000-0008-0000-0E00-0000E1020000}"/>
            </a:ext>
          </a:extLst>
        </xdr:cNvPr>
        <xdr:cNvSpPr txBox="1"/>
      </xdr:nvSpPr>
      <xdr:spPr>
        <a:xfrm>
          <a:off x="210757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738" name="n_2mainValue【児童館】&#10;一人当たり面積">
          <a:extLst>
            <a:ext uri="{FF2B5EF4-FFF2-40B4-BE49-F238E27FC236}">
              <a16:creationId xmlns:a16="http://schemas.microsoft.com/office/drawing/2014/main" id="{00000000-0008-0000-0E00-0000E2020000}"/>
            </a:ext>
          </a:extLst>
        </xdr:cNvPr>
        <xdr:cNvSpPr txBox="1"/>
      </xdr:nvSpPr>
      <xdr:spPr>
        <a:xfrm>
          <a:off x="20199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739" name="n_3mainValue【児童館】&#10;一人当たり面積">
          <a:extLst>
            <a:ext uri="{FF2B5EF4-FFF2-40B4-BE49-F238E27FC236}">
              <a16:creationId xmlns:a16="http://schemas.microsoft.com/office/drawing/2014/main" id="{00000000-0008-0000-0E00-0000E3020000}"/>
            </a:ext>
          </a:extLst>
        </xdr:cNvPr>
        <xdr:cNvSpPr txBox="1"/>
      </xdr:nvSpPr>
      <xdr:spPr>
        <a:xfrm>
          <a:off x="19310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740" name="n_4mainValue【児童館】&#10;一人当たり面積">
          <a:extLst>
            <a:ext uri="{FF2B5EF4-FFF2-40B4-BE49-F238E27FC236}">
              <a16:creationId xmlns:a16="http://schemas.microsoft.com/office/drawing/2014/main" id="{00000000-0008-0000-0E00-0000E4020000}"/>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E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83820</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flipV="1">
          <a:off x="16318864" y="1740027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00000000-0008-0000-0E00-0000FE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30497</xdr:rowOff>
    </xdr:from>
    <xdr:ext cx="405111" cy="259045"/>
    <xdr:sp macro="" textlink="">
      <xdr:nvSpPr>
        <xdr:cNvPr id="768" name="【公民館】&#10;有形固定資産減価償却率最大値テキスト">
          <a:extLst>
            <a:ext uri="{FF2B5EF4-FFF2-40B4-BE49-F238E27FC236}">
              <a16:creationId xmlns:a16="http://schemas.microsoft.com/office/drawing/2014/main" id="{00000000-0008-0000-0E00-000000030000}"/>
            </a:ext>
          </a:extLst>
        </xdr:cNvPr>
        <xdr:cNvSpPr txBox="1"/>
      </xdr:nvSpPr>
      <xdr:spPr>
        <a:xfrm>
          <a:off x="16357600" y="1717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83820</xdr:rowOff>
    </xdr:from>
    <xdr:to>
      <xdr:col>86</xdr:col>
      <xdr:colOff>25400</xdr:colOff>
      <xdr:row>101</xdr:row>
      <xdr:rowOff>83820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6230600" y="17400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70" name="【公民館】&#10;有形固定資産減価償却率平均値テキスト">
          <a:extLst>
            <a:ext uri="{FF2B5EF4-FFF2-40B4-BE49-F238E27FC236}">
              <a16:creationId xmlns:a16="http://schemas.microsoft.com/office/drawing/2014/main" id="{00000000-0008-0000-0E00-00000203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137795</xdr:rowOff>
    </xdr:from>
    <xdr:to>
      <xdr:col>81</xdr:col>
      <xdr:colOff>101600</xdr:colOff>
      <xdr:row>104</xdr:row>
      <xdr:rowOff>67945</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54305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122555</xdr:rowOff>
    </xdr:from>
    <xdr:to>
      <xdr:col>76</xdr:col>
      <xdr:colOff>165100</xdr:colOff>
      <xdr:row>104</xdr:row>
      <xdr:rowOff>52705</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4541500" y="1778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113030</xdr:rowOff>
    </xdr:from>
    <xdr:to>
      <xdr:col>72</xdr:col>
      <xdr:colOff>38100</xdr:colOff>
      <xdr:row>104</xdr:row>
      <xdr:rowOff>43180</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3652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25400</xdr:rowOff>
    </xdr:from>
    <xdr:to>
      <xdr:col>67</xdr:col>
      <xdr:colOff>101600</xdr:colOff>
      <xdr:row>103</xdr:row>
      <xdr:rowOff>127000</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2763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50164</xdr:rowOff>
    </xdr:from>
    <xdr:to>
      <xdr:col>85</xdr:col>
      <xdr:colOff>177800</xdr:colOff>
      <xdr:row>104</xdr:row>
      <xdr:rowOff>151764</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626870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28591</xdr:rowOff>
    </xdr:from>
    <xdr:ext cx="405111" cy="259045"/>
    <xdr:sp macro="" textlink="">
      <xdr:nvSpPr>
        <xdr:cNvPr id="782" name="【公民館】&#10;有形固定資産減価償却率該当値テキスト">
          <a:extLst>
            <a:ext uri="{FF2B5EF4-FFF2-40B4-BE49-F238E27FC236}">
              <a16:creationId xmlns:a16="http://schemas.microsoft.com/office/drawing/2014/main" id="{00000000-0008-0000-0E00-00000E030000}"/>
            </a:ext>
          </a:extLst>
        </xdr:cNvPr>
        <xdr:cNvSpPr txBox="1"/>
      </xdr:nvSpPr>
      <xdr:spPr>
        <a:xfrm>
          <a:off x="16357600"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166370</xdr:rowOff>
    </xdr:from>
    <xdr:to>
      <xdr:col>81</xdr:col>
      <xdr:colOff>101600</xdr:colOff>
      <xdr:row>104</xdr:row>
      <xdr:rowOff>96520</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5430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45720</xdr:rowOff>
    </xdr:from>
    <xdr:to>
      <xdr:col>85</xdr:col>
      <xdr:colOff>127000</xdr:colOff>
      <xdr:row>104</xdr:row>
      <xdr:rowOff>100964</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5481300" y="17876520"/>
          <a:ext cx="8382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149225</xdr:rowOff>
    </xdr:from>
    <xdr:to>
      <xdr:col>76</xdr:col>
      <xdr:colOff>165100</xdr:colOff>
      <xdr:row>104</xdr:row>
      <xdr:rowOff>79375</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45415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28575</xdr:rowOff>
    </xdr:from>
    <xdr:to>
      <xdr:col>81</xdr:col>
      <xdr:colOff>50800</xdr:colOff>
      <xdr:row>104</xdr:row>
      <xdr:rowOff>45720</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4592300" y="178593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111125</xdr:rowOff>
    </xdr:from>
    <xdr:to>
      <xdr:col>72</xdr:col>
      <xdr:colOff>38100</xdr:colOff>
      <xdr:row>104</xdr:row>
      <xdr:rowOff>41275</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3652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161925</xdr:rowOff>
    </xdr:from>
    <xdr:to>
      <xdr:col>76</xdr:col>
      <xdr:colOff>114300</xdr:colOff>
      <xdr:row>104</xdr:row>
      <xdr:rowOff>28575</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3703300" y="17821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23495</xdr:rowOff>
    </xdr:from>
    <xdr:to>
      <xdr:col>67</xdr:col>
      <xdr:colOff>101600</xdr:colOff>
      <xdr:row>103</xdr:row>
      <xdr:rowOff>125095</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2763500" y="1768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74295</xdr:rowOff>
    </xdr:from>
    <xdr:to>
      <xdr:col>71</xdr:col>
      <xdr:colOff>177800</xdr:colOff>
      <xdr:row>103</xdr:row>
      <xdr:rowOff>161925</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2814300" y="1773364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84472</xdr:rowOff>
    </xdr:from>
    <xdr:ext cx="405111" cy="259045"/>
    <xdr:sp macro="" textlink="">
      <xdr:nvSpPr>
        <xdr:cNvPr id="791" name="n_1aveValue【公民館】&#10;有形固定資産減価償却率">
          <a:extLst>
            <a:ext uri="{FF2B5EF4-FFF2-40B4-BE49-F238E27FC236}">
              <a16:creationId xmlns:a16="http://schemas.microsoft.com/office/drawing/2014/main" id="{00000000-0008-0000-0E00-000017030000}"/>
            </a:ext>
          </a:extLst>
        </xdr:cNvPr>
        <xdr:cNvSpPr txBox="1"/>
      </xdr:nvSpPr>
      <xdr:spPr>
        <a:xfrm>
          <a:off x="15266044" y="1757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69232</xdr:rowOff>
    </xdr:from>
    <xdr:ext cx="405111" cy="259045"/>
    <xdr:sp macro="" textlink="">
      <xdr:nvSpPr>
        <xdr:cNvPr id="792" name="n_2aveValue【公民館】&#10;有形固定資産減価償却率">
          <a:extLst>
            <a:ext uri="{FF2B5EF4-FFF2-40B4-BE49-F238E27FC236}">
              <a16:creationId xmlns:a16="http://schemas.microsoft.com/office/drawing/2014/main" id="{00000000-0008-0000-0E00-000018030000}"/>
            </a:ext>
          </a:extLst>
        </xdr:cNvPr>
        <xdr:cNvSpPr txBox="1"/>
      </xdr:nvSpPr>
      <xdr:spPr>
        <a:xfrm>
          <a:off x="14389744"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34307</xdr:rowOff>
    </xdr:from>
    <xdr:ext cx="405111" cy="259045"/>
    <xdr:sp macro="" textlink="">
      <xdr:nvSpPr>
        <xdr:cNvPr id="793" name="n_3aveValue【公民館】&#10;有形固定資産減価償却率">
          <a:extLst>
            <a:ext uri="{FF2B5EF4-FFF2-40B4-BE49-F238E27FC236}">
              <a16:creationId xmlns:a16="http://schemas.microsoft.com/office/drawing/2014/main" id="{00000000-0008-0000-0E00-000019030000}"/>
            </a:ext>
          </a:extLst>
        </xdr:cNvPr>
        <xdr:cNvSpPr txBox="1"/>
      </xdr:nvSpPr>
      <xdr:spPr>
        <a:xfrm>
          <a:off x="135007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118127</xdr:rowOff>
    </xdr:from>
    <xdr:ext cx="405111" cy="259045"/>
    <xdr:sp macro="" textlink="">
      <xdr:nvSpPr>
        <xdr:cNvPr id="794" name="n_4aveValue【公民館】&#10;有形固定資産減価償却率">
          <a:extLst>
            <a:ext uri="{FF2B5EF4-FFF2-40B4-BE49-F238E27FC236}">
              <a16:creationId xmlns:a16="http://schemas.microsoft.com/office/drawing/2014/main" id="{00000000-0008-0000-0E00-00001A030000}"/>
            </a:ext>
          </a:extLst>
        </xdr:cNvPr>
        <xdr:cNvSpPr txBox="1"/>
      </xdr:nvSpPr>
      <xdr:spPr>
        <a:xfrm>
          <a:off x="12611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87647</xdr:rowOff>
    </xdr:from>
    <xdr:ext cx="405111" cy="259045"/>
    <xdr:sp macro="" textlink="">
      <xdr:nvSpPr>
        <xdr:cNvPr id="795" name="n_1mainValue【公民館】&#10;有形固定資産減価償却率">
          <a:extLst>
            <a:ext uri="{FF2B5EF4-FFF2-40B4-BE49-F238E27FC236}">
              <a16:creationId xmlns:a16="http://schemas.microsoft.com/office/drawing/2014/main" id="{00000000-0008-0000-0E00-00001B030000}"/>
            </a:ext>
          </a:extLst>
        </xdr:cNvPr>
        <xdr:cNvSpPr txBox="1"/>
      </xdr:nvSpPr>
      <xdr:spPr>
        <a:xfrm>
          <a:off x="152660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70502</xdr:rowOff>
    </xdr:from>
    <xdr:ext cx="405111" cy="259045"/>
    <xdr:sp macro="" textlink="">
      <xdr:nvSpPr>
        <xdr:cNvPr id="796" name="n_2mainValue【公民館】&#10;有形固定資産減価償却率">
          <a:extLst>
            <a:ext uri="{FF2B5EF4-FFF2-40B4-BE49-F238E27FC236}">
              <a16:creationId xmlns:a16="http://schemas.microsoft.com/office/drawing/2014/main" id="{00000000-0008-0000-0E00-00001C030000}"/>
            </a:ext>
          </a:extLst>
        </xdr:cNvPr>
        <xdr:cNvSpPr txBox="1"/>
      </xdr:nvSpPr>
      <xdr:spPr>
        <a:xfrm>
          <a:off x="14389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57802</xdr:rowOff>
    </xdr:from>
    <xdr:ext cx="405111" cy="259045"/>
    <xdr:sp macro="" textlink="">
      <xdr:nvSpPr>
        <xdr:cNvPr id="797" name="n_3mainValue【公民館】&#10;有形固定資産減価償却率">
          <a:extLst>
            <a:ext uri="{FF2B5EF4-FFF2-40B4-BE49-F238E27FC236}">
              <a16:creationId xmlns:a16="http://schemas.microsoft.com/office/drawing/2014/main" id="{00000000-0008-0000-0E00-00001D030000}"/>
            </a:ext>
          </a:extLst>
        </xdr:cNvPr>
        <xdr:cNvSpPr txBox="1"/>
      </xdr:nvSpPr>
      <xdr:spPr>
        <a:xfrm>
          <a:off x="13500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141622</xdr:rowOff>
    </xdr:from>
    <xdr:ext cx="405111" cy="259045"/>
    <xdr:sp macro="" textlink="">
      <xdr:nvSpPr>
        <xdr:cNvPr id="798" name="n_4mainValue【公民館】&#10;有形固定資産減価償却率">
          <a:extLst>
            <a:ext uri="{FF2B5EF4-FFF2-40B4-BE49-F238E27FC236}">
              <a16:creationId xmlns:a16="http://schemas.microsoft.com/office/drawing/2014/main" id="{00000000-0008-0000-0E00-00001E030000}"/>
            </a:ext>
          </a:extLst>
        </xdr:cNvPr>
        <xdr:cNvSpPr txBox="1"/>
      </xdr:nvSpPr>
      <xdr:spPr>
        <a:xfrm>
          <a:off x="126117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00000000-0008-0000-0E00-00003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83820</xdr:rowOff>
    </xdr:from>
    <xdr:to>
      <xdr:col>116</xdr:col>
      <xdr:colOff>62864</xdr:colOff>
      <xdr:row>108</xdr:row>
      <xdr:rowOff>114300</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flipV="1">
          <a:off x="22160864" y="172288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3" name="【公民館】&#10;一人当たり面積最小値テキスト">
          <a:extLst>
            <a:ext uri="{FF2B5EF4-FFF2-40B4-BE49-F238E27FC236}">
              <a16:creationId xmlns:a16="http://schemas.microsoft.com/office/drawing/2014/main" id="{00000000-0008-0000-0E00-00003703000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30497</xdr:rowOff>
    </xdr:from>
    <xdr:ext cx="469744" cy="259045"/>
    <xdr:sp macro="" textlink="">
      <xdr:nvSpPr>
        <xdr:cNvPr id="825" name="【公民館】&#10;一人当たり面積最大値テキスト">
          <a:extLst>
            <a:ext uri="{FF2B5EF4-FFF2-40B4-BE49-F238E27FC236}">
              <a16:creationId xmlns:a16="http://schemas.microsoft.com/office/drawing/2014/main" id="{00000000-0008-0000-0E00-000039030000}"/>
            </a:ext>
          </a:extLst>
        </xdr:cNvPr>
        <xdr:cNvSpPr txBox="1"/>
      </xdr:nvSpPr>
      <xdr:spPr>
        <a:xfrm>
          <a:off x="22199600" y="1700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83820</xdr:rowOff>
    </xdr:from>
    <xdr:to>
      <xdr:col>116</xdr:col>
      <xdr:colOff>152400</xdr:colOff>
      <xdr:row>100</xdr:row>
      <xdr:rowOff>83820</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2072600" y="1722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97807</xdr:rowOff>
    </xdr:from>
    <xdr:ext cx="469744" cy="259045"/>
    <xdr:sp macro="" textlink="">
      <xdr:nvSpPr>
        <xdr:cNvPr id="827" name="【公民館】&#10;一人当たり面積平均値テキスト">
          <a:extLst>
            <a:ext uri="{FF2B5EF4-FFF2-40B4-BE49-F238E27FC236}">
              <a16:creationId xmlns:a16="http://schemas.microsoft.com/office/drawing/2014/main" id="{00000000-0008-0000-0E00-00003B030000}"/>
            </a:ext>
          </a:extLst>
        </xdr:cNvPr>
        <xdr:cNvSpPr txBox="1"/>
      </xdr:nvSpPr>
      <xdr:spPr>
        <a:xfrm>
          <a:off x="22199600" y="1792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74930</xdr:rowOff>
    </xdr:from>
    <xdr:to>
      <xdr:col>116</xdr:col>
      <xdr:colOff>114300</xdr:colOff>
      <xdr:row>106</xdr:row>
      <xdr:rowOff>5080</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21107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6350</xdr:rowOff>
    </xdr:from>
    <xdr:to>
      <xdr:col>98</xdr:col>
      <xdr:colOff>38100</xdr:colOff>
      <xdr:row>105</xdr:row>
      <xdr:rowOff>107950</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18605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97789</xdr:rowOff>
    </xdr:from>
    <xdr:to>
      <xdr:col>116</xdr:col>
      <xdr:colOff>114300</xdr:colOff>
      <xdr:row>106</xdr:row>
      <xdr:rowOff>27939</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221107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76216</xdr:rowOff>
    </xdr:from>
    <xdr:ext cx="469744" cy="259045"/>
    <xdr:sp macro="" textlink="">
      <xdr:nvSpPr>
        <xdr:cNvPr id="839" name="【公民館】&#10;一人当たり面積該当値テキスト">
          <a:extLst>
            <a:ext uri="{FF2B5EF4-FFF2-40B4-BE49-F238E27FC236}">
              <a16:creationId xmlns:a16="http://schemas.microsoft.com/office/drawing/2014/main" id="{00000000-0008-0000-0E00-000047030000}"/>
            </a:ext>
          </a:extLst>
        </xdr:cNvPr>
        <xdr:cNvSpPr txBox="1"/>
      </xdr:nvSpPr>
      <xdr:spPr>
        <a:xfrm>
          <a:off x="22199600"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97789</xdr:rowOff>
    </xdr:from>
    <xdr:to>
      <xdr:col>112</xdr:col>
      <xdr:colOff>38100</xdr:colOff>
      <xdr:row>106</xdr:row>
      <xdr:rowOff>27939</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1272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148589</xdr:rowOff>
    </xdr:from>
    <xdr:to>
      <xdr:col>116</xdr:col>
      <xdr:colOff>63500</xdr:colOff>
      <xdr:row>105</xdr:row>
      <xdr:rowOff>148589</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a:off x="21323300" y="181508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97789</xdr:rowOff>
    </xdr:from>
    <xdr:to>
      <xdr:col>107</xdr:col>
      <xdr:colOff>101600</xdr:colOff>
      <xdr:row>106</xdr:row>
      <xdr:rowOff>27939</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0383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148589</xdr:rowOff>
    </xdr:from>
    <xdr:to>
      <xdr:col>111</xdr:col>
      <xdr:colOff>177800</xdr:colOff>
      <xdr:row>105</xdr:row>
      <xdr:rowOff>148589</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a:off x="20434300" y="18150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19494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148589</xdr:rowOff>
    </xdr:from>
    <xdr:to>
      <xdr:col>107</xdr:col>
      <xdr:colOff>50800</xdr:colOff>
      <xdr:row>105</xdr:row>
      <xdr:rowOff>156211</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19545300" y="181508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105411</xdr:rowOff>
    </xdr:from>
    <xdr:to>
      <xdr:col>98</xdr:col>
      <xdr:colOff>38100</xdr:colOff>
      <xdr:row>106</xdr:row>
      <xdr:rowOff>35561</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18605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105</xdr:row>
      <xdr:rowOff>156211</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a:off x="18656300" y="181584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8" name="n_1aveValue【公民館】&#10;一人当たり面積">
          <a:extLst>
            <a:ext uri="{FF2B5EF4-FFF2-40B4-BE49-F238E27FC236}">
              <a16:creationId xmlns:a16="http://schemas.microsoft.com/office/drawing/2014/main" id="{00000000-0008-0000-0E00-000050030000}"/>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849" name="n_2aveValue【公民館】&#10;一人当たり面積">
          <a:extLst>
            <a:ext uri="{FF2B5EF4-FFF2-40B4-BE49-F238E27FC236}">
              <a16:creationId xmlns:a16="http://schemas.microsoft.com/office/drawing/2014/main" id="{00000000-0008-0000-0E00-000051030000}"/>
            </a:ext>
          </a:extLst>
        </xdr:cNvPr>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50" name="n_3aveValue【公民館】&#10;一人当たり面積">
          <a:extLst>
            <a:ext uri="{FF2B5EF4-FFF2-40B4-BE49-F238E27FC236}">
              <a16:creationId xmlns:a16="http://schemas.microsoft.com/office/drawing/2014/main" id="{00000000-0008-0000-0E00-000052030000}"/>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124477</xdr:rowOff>
    </xdr:from>
    <xdr:ext cx="469744" cy="259045"/>
    <xdr:sp macro="" textlink="">
      <xdr:nvSpPr>
        <xdr:cNvPr id="851" name="n_4aveValue【公民館】&#10;一人当たり面積">
          <a:extLst>
            <a:ext uri="{FF2B5EF4-FFF2-40B4-BE49-F238E27FC236}">
              <a16:creationId xmlns:a16="http://schemas.microsoft.com/office/drawing/2014/main" id="{00000000-0008-0000-0E00-000053030000}"/>
            </a:ext>
          </a:extLst>
        </xdr:cNvPr>
        <xdr:cNvSpPr txBox="1"/>
      </xdr:nvSpPr>
      <xdr:spPr>
        <a:xfrm>
          <a:off x="18421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19066</xdr:rowOff>
    </xdr:from>
    <xdr:ext cx="469744" cy="259045"/>
    <xdr:sp macro="" textlink="">
      <xdr:nvSpPr>
        <xdr:cNvPr id="852" name="n_1mainValue【公民館】&#10;一人当たり面積">
          <a:extLst>
            <a:ext uri="{FF2B5EF4-FFF2-40B4-BE49-F238E27FC236}">
              <a16:creationId xmlns:a16="http://schemas.microsoft.com/office/drawing/2014/main" id="{00000000-0008-0000-0E00-000054030000}"/>
            </a:ext>
          </a:extLst>
        </xdr:cNvPr>
        <xdr:cNvSpPr txBox="1"/>
      </xdr:nvSpPr>
      <xdr:spPr>
        <a:xfrm>
          <a:off x="210757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19066</xdr:rowOff>
    </xdr:from>
    <xdr:ext cx="469744" cy="259045"/>
    <xdr:sp macro="" textlink="">
      <xdr:nvSpPr>
        <xdr:cNvPr id="853" name="n_2mainValue【公民館】&#10;一人当たり面積">
          <a:extLst>
            <a:ext uri="{FF2B5EF4-FFF2-40B4-BE49-F238E27FC236}">
              <a16:creationId xmlns:a16="http://schemas.microsoft.com/office/drawing/2014/main" id="{00000000-0008-0000-0E00-000055030000}"/>
            </a:ext>
          </a:extLst>
        </xdr:cNvPr>
        <xdr:cNvSpPr txBox="1"/>
      </xdr:nvSpPr>
      <xdr:spPr>
        <a:xfrm>
          <a:off x="201994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26688</xdr:rowOff>
    </xdr:from>
    <xdr:ext cx="469744" cy="259045"/>
    <xdr:sp macro="" textlink="">
      <xdr:nvSpPr>
        <xdr:cNvPr id="854" name="n_3mainValue【公民館】&#10;一人当たり面積">
          <a:extLst>
            <a:ext uri="{FF2B5EF4-FFF2-40B4-BE49-F238E27FC236}">
              <a16:creationId xmlns:a16="http://schemas.microsoft.com/office/drawing/2014/main" id="{00000000-0008-0000-0E00-000056030000}"/>
            </a:ext>
          </a:extLst>
        </xdr:cNvPr>
        <xdr:cNvSpPr txBox="1"/>
      </xdr:nvSpPr>
      <xdr:spPr>
        <a:xfrm>
          <a:off x="19310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26688</xdr:rowOff>
    </xdr:from>
    <xdr:ext cx="469744" cy="259045"/>
    <xdr:sp macro="" textlink="">
      <xdr:nvSpPr>
        <xdr:cNvPr id="855" name="n_4mainValue【公民館】&#10;一人当たり面積">
          <a:extLst>
            <a:ext uri="{FF2B5EF4-FFF2-40B4-BE49-F238E27FC236}">
              <a16:creationId xmlns:a16="http://schemas.microsoft.com/office/drawing/2014/main" id="{00000000-0008-0000-0E00-000057030000}"/>
            </a:ext>
          </a:extLst>
        </xdr:cNvPr>
        <xdr:cNvSpPr txBox="1"/>
      </xdr:nvSpPr>
      <xdr:spPr>
        <a:xfrm>
          <a:off x="18421427"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00000000-0008-0000-0E00-000059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有形固定資産減価償却率が特に低くなっている施設として、「認定こども園・幼稚園・保育所」については、平成２５年度に中央保育所を建替えしたことによるものであり、「公営住宅」については令和元年度に北新団地Ｃ棟を建替えしたことによる。</a:t>
          </a:r>
          <a:endParaRPr lang="ja-JP" altLang="ja-JP" sz="1400">
            <a:effectLst/>
          </a:endParaRPr>
        </a:p>
        <a:p>
          <a:r>
            <a:rPr kumimoji="1" lang="ja-JP" altLang="ja-JP" sz="1100">
              <a:solidFill>
                <a:schemeClr val="dk1"/>
              </a:solidFill>
              <a:effectLst/>
              <a:latin typeface="+mn-lt"/>
              <a:ea typeface="+mn-ea"/>
              <a:cs typeface="+mn-cs"/>
            </a:rPr>
            <a:t>　また、有形固定資産減価償却率が高くなっている施設としては「橋りょう・トンネル」が挙げられる。</a:t>
          </a:r>
          <a:endParaRPr lang="ja-JP" altLang="ja-JP" sz="1400">
            <a:effectLst/>
          </a:endParaRPr>
        </a:p>
        <a:p>
          <a:r>
            <a:rPr kumimoji="1" lang="ja-JP" altLang="ja-JP" sz="1100">
              <a:solidFill>
                <a:schemeClr val="dk1"/>
              </a:solidFill>
              <a:effectLst/>
              <a:latin typeface="+mn-lt"/>
              <a:ea typeface="+mn-ea"/>
              <a:cs typeface="+mn-cs"/>
            </a:rPr>
            <a:t>　人口一人当たりの面積では、「公営住宅</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や「学校施設」</a:t>
          </a:r>
          <a:r>
            <a:rPr kumimoji="1" lang="ja-JP" altLang="ja-JP" sz="1100">
              <a:solidFill>
                <a:schemeClr val="tx1"/>
              </a:solidFill>
              <a:effectLst/>
              <a:latin typeface="+mn-lt"/>
              <a:ea typeface="+mn-ea"/>
              <a:cs typeface="+mn-cs"/>
            </a:rPr>
            <a:t>が高く</a:t>
          </a:r>
          <a:r>
            <a:rPr kumimoji="1" lang="ja-JP" altLang="ja-JP" sz="1100">
              <a:solidFill>
                <a:schemeClr val="dk1"/>
              </a:solidFill>
              <a:effectLst/>
              <a:latin typeface="+mn-lt"/>
              <a:ea typeface="+mn-ea"/>
              <a:cs typeface="+mn-cs"/>
            </a:rPr>
            <a:t>、逆に「認定こども園・幼稚園・保育所」では低い数値を示している。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186,393
179,711
212.47
87,314,176
85,316,489
1,783,726
44,849,728
72,350,945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95250</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75310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41927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52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95250</xdr:rowOff>
    </xdr:from>
    <xdr:to>
      <xdr:col>24</xdr:col>
      <xdr:colOff>152400</xdr:colOff>
      <xdr:row>33</xdr:row>
      <xdr:rowOff>95250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55897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056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33020</xdr:rowOff>
    </xdr:from>
    <xdr:to>
      <xdr:col>24</xdr:col>
      <xdr:colOff>114300</xdr:colOff>
      <xdr:row>36</xdr:row>
      <xdr:rowOff>134620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2540</xdr:rowOff>
    </xdr:from>
    <xdr:to>
      <xdr:col>20</xdr:col>
      <xdr:colOff>38100</xdr:colOff>
      <xdr:row>36</xdr:row>
      <xdr:rowOff>104140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168275</xdr:rowOff>
    </xdr:from>
    <xdr:to>
      <xdr:col>15</xdr:col>
      <xdr:colOff>101600</xdr:colOff>
      <xdr:row>36</xdr:row>
      <xdr:rowOff>98425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137795</xdr:rowOff>
    </xdr:from>
    <xdr:to>
      <xdr:col>10</xdr:col>
      <xdr:colOff>165100</xdr:colOff>
      <xdr:row>36</xdr:row>
      <xdr:rowOff>67945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13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34925</xdr:rowOff>
    </xdr:from>
    <xdr:to>
      <xdr:col>6</xdr:col>
      <xdr:colOff>38100</xdr:colOff>
      <xdr:row>36</xdr:row>
      <xdr:rowOff>136525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20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110507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95885</xdr:rowOff>
    </xdr:from>
    <xdr:to>
      <xdr:col>20</xdr:col>
      <xdr:colOff>38100</xdr:colOff>
      <xdr:row>37</xdr:row>
      <xdr:rowOff>26035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146685</xdr:rowOff>
    </xdr:from>
    <xdr:to>
      <xdr:col>24</xdr:col>
      <xdr:colOff>63500</xdr:colOff>
      <xdr:row>37</xdr:row>
      <xdr:rowOff>11430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3188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57785</xdr:rowOff>
    </xdr:from>
    <xdr:to>
      <xdr:col>15</xdr:col>
      <xdr:colOff>101600</xdr:colOff>
      <xdr:row>36</xdr:row>
      <xdr:rowOff>159385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108585</xdr:rowOff>
    </xdr:from>
    <xdr:to>
      <xdr:col>19</xdr:col>
      <xdr:colOff>177800</xdr:colOff>
      <xdr:row>36</xdr:row>
      <xdr:rowOff>146685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2807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17780</xdr:rowOff>
    </xdr:from>
    <xdr:to>
      <xdr:col>10</xdr:col>
      <xdr:colOff>165100</xdr:colOff>
      <xdr:row>36</xdr:row>
      <xdr:rowOff>119380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68580</xdr:rowOff>
    </xdr:from>
    <xdr:to>
      <xdr:col>15</xdr:col>
      <xdr:colOff>50800</xdr:colOff>
      <xdr:row>36</xdr:row>
      <xdr:rowOff>108585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2407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118745</xdr:rowOff>
    </xdr:from>
    <xdr:to>
      <xdr:col>6</xdr:col>
      <xdr:colOff>38100</xdr:colOff>
      <xdr:row>36</xdr:row>
      <xdr:rowOff>48895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169545</xdr:rowOff>
    </xdr:from>
    <xdr:to>
      <xdr:col>10</xdr:col>
      <xdr:colOff>114300</xdr:colOff>
      <xdr:row>36</xdr:row>
      <xdr:rowOff>68580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17029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120667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114952</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84472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127652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629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17162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150512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110507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65422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133350</xdr:rowOff>
    </xdr:from>
    <xdr:to>
      <xdr:col>59</xdr:col>
      <xdr:colOff>50800</xdr:colOff>
      <xdr:row>42</xdr:row>
      <xdr:rowOff>133350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19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19050</xdr:rowOff>
    </xdr:from>
    <xdr:to>
      <xdr:col>59</xdr:col>
      <xdr:colOff>50800</xdr:colOff>
      <xdr:row>41</xdr:row>
      <xdr:rowOff>19050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76200</xdr:rowOff>
    </xdr:from>
    <xdr:to>
      <xdr:col>59</xdr:col>
      <xdr:colOff>50800</xdr:colOff>
      <xdr:row>39</xdr:row>
      <xdr:rowOff>76200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62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19050</xdr:rowOff>
    </xdr:from>
    <xdr:to>
      <xdr:col>59</xdr:col>
      <xdr:colOff>50800</xdr:colOff>
      <xdr:row>36</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48277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604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133350</xdr:rowOff>
    </xdr:from>
    <xdr:to>
      <xdr:col>59</xdr:col>
      <xdr:colOff>50800</xdr:colOff>
      <xdr:row>32</xdr:row>
      <xdr:rowOff>133350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162577</xdr:rowOff>
    </xdr:from>
    <xdr:ext cx="467179" cy="259045"/>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136821" y="547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6" name="テキスト ボックス 115">
          <a:extLst>
            <a:ext uri="{FF2B5EF4-FFF2-40B4-BE49-F238E27FC236}">
              <a16:creationId xmlns:a16="http://schemas.microsoft.com/office/drawing/2014/main" id="{00000000-0008-0000-0F00-000074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図書館】&#10;一人当たり面積グラフ枠">
          <a:extLst>
            <a:ext uri="{FF2B5EF4-FFF2-40B4-BE49-F238E27FC236}">
              <a16:creationId xmlns:a16="http://schemas.microsoft.com/office/drawing/2014/main" id="{00000000-0008-0000-0F00-000075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41</xdr:row>
      <xdr:rowOff>133350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flipV="1">
          <a:off x="10476865" y="579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137177</xdr:rowOff>
    </xdr:from>
    <xdr:ext cx="469744" cy="259045"/>
    <xdr:sp macro="" textlink="">
      <xdr:nvSpPr>
        <xdr:cNvPr id="119" name="【図書館】&#10;一人当たり面積最小値テキスト">
          <a:extLst>
            <a:ext uri="{FF2B5EF4-FFF2-40B4-BE49-F238E27FC236}">
              <a16:creationId xmlns:a16="http://schemas.microsoft.com/office/drawing/2014/main" id="{00000000-0008-0000-0F00-000077000000}"/>
            </a:ext>
          </a:extLst>
        </xdr:cNvPr>
        <xdr:cNvSpPr txBox="1"/>
      </xdr:nvSpPr>
      <xdr:spPr>
        <a:xfrm>
          <a:off x="10515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133350</xdr:rowOff>
    </xdr:from>
    <xdr:to>
      <xdr:col>55</xdr:col>
      <xdr:colOff>88900</xdr:colOff>
      <xdr:row>41</xdr:row>
      <xdr:rowOff>133350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21" name="【図書館】&#10;一人当たり面積最大値テキスト">
          <a:extLst>
            <a:ext uri="{FF2B5EF4-FFF2-40B4-BE49-F238E27FC236}">
              <a16:creationId xmlns:a16="http://schemas.microsoft.com/office/drawing/2014/main" id="{00000000-0008-0000-0F00-000079000000}"/>
            </a:ext>
          </a:extLst>
        </xdr:cNvPr>
        <xdr:cNvSpPr txBox="1"/>
      </xdr:nvSpPr>
      <xdr:spPr>
        <a:xfrm>
          <a:off x="105156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10388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3" name="【図書館】&#10;一人当たり面積平均値テキスト">
          <a:extLst>
            <a:ext uri="{FF2B5EF4-FFF2-40B4-BE49-F238E27FC236}">
              <a16:creationId xmlns:a16="http://schemas.microsoft.com/office/drawing/2014/main" id="{00000000-0008-0000-0F00-00007B000000}"/>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53975</xdr:rowOff>
    </xdr:from>
    <xdr:to>
      <xdr:col>41</xdr:col>
      <xdr:colOff>101600</xdr:colOff>
      <xdr:row>38</xdr:row>
      <xdr:rowOff>155575</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7810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139700</xdr:rowOff>
    </xdr:from>
    <xdr:to>
      <xdr:col>36</xdr:col>
      <xdr:colOff>165100</xdr:colOff>
      <xdr:row>38</xdr:row>
      <xdr:rowOff>69850</xdr:rowOff>
    </xdr:to>
    <xdr:sp macro="" textlink="">
      <xdr:nvSpPr>
        <xdr:cNvPr id="128" name="フローチャート: 判断 127">
          <a:extLst>
            <a:ext uri="{FF2B5EF4-FFF2-40B4-BE49-F238E27FC236}">
              <a16:creationId xmlns:a16="http://schemas.microsoft.com/office/drawing/2014/main" id="{00000000-0008-0000-0F00-000080000000}"/>
            </a:ext>
          </a:extLst>
        </xdr:cNvPr>
        <xdr:cNvSpPr/>
      </xdr:nvSpPr>
      <xdr:spPr>
        <a:xfrm>
          <a:off x="6921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F00-000085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139700</xdr:rowOff>
    </xdr:from>
    <xdr:to>
      <xdr:col>55</xdr:col>
      <xdr:colOff>50800</xdr:colOff>
      <xdr:row>38</xdr:row>
      <xdr:rowOff>69850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104267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162577</xdr:rowOff>
    </xdr:from>
    <xdr:ext cx="469744" cy="259045"/>
    <xdr:sp macro="" textlink="">
      <xdr:nvSpPr>
        <xdr:cNvPr id="135" name="【図書館】&#10;一人当たり面積該当値テキスト">
          <a:extLst>
            <a:ext uri="{FF2B5EF4-FFF2-40B4-BE49-F238E27FC236}">
              <a16:creationId xmlns:a16="http://schemas.microsoft.com/office/drawing/2014/main" id="{00000000-0008-0000-0F00-000087000000}"/>
            </a:ext>
          </a:extLst>
        </xdr:cNvPr>
        <xdr:cNvSpPr txBox="1"/>
      </xdr:nvSpPr>
      <xdr:spPr>
        <a:xfrm>
          <a:off x="10515600"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139700</xdr:rowOff>
    </xdr:from>
    <xdr:to>
      <xdr:col>50</xdr:col>
      <xdr:colOff>165100</xdr:colOff>
      <xdr:row>38</xdr:row>
      <xdr:rowOff>69850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9588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19050</xdr:rowOff>
    </xdr:from>
    <xdr:to>
      <xdr:col>55</xdr:col>
      <xdr:colOff>0</xdr:colOff>
      <xdr:row>38</xdr:row>
      <xdr:rowOff>19050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9639300" y="6534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168275</xdr:rowOff>
    </xdr:from>
    <xdr:to>
      <xdr:col>46</xdr:col>
      <xdr:colOff>38100</xdr:colOff>
      <xdr:row>38</xdr:row>
      <xdr:rowOff>98425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8699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19050</xdr:rowOff>
    </xdr:from>
    <xdr:to>
      <xdr:col>50</xdr:col>
      <xdr:colOff>114300</xdr:colOff>
      <xdr:row>38</xdr:row>
      <xdr:rowOff>47625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8750300" y="65341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168275</xdr:rowOff>
    </xdr:from>
    <xdr:to>
      <xdr:col>41</xdr:col>
      <xdr:colOff>101600</xdr:colOff>
      <xdr:row>38</xdr:row>
      <xdr:rowOff>98425</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7810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47625</xdr:rowOff>
    </xdr:from>
    <xdr:to>
      <xdr:col>45</xdr:col>
      <xdr:colOff>177800</xdr:colOff>
      <xdr:row>38</xdr:row>
      <xdr:rowOff>47625</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a:off x="7861300" y="65627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168275</xdr:rowOff>
    </xdr:from>
    <xdr:to>
      <xdr:col>36</xdr:col>
      <xdr:colOff>165100</xdr:colOff>
      <xdr:row>38</xdr:row>
      <xdr:rowOff>98425</xdr:rowOff>
    </xdr:to>
    <xdr:sp macro="" textlink="">
      <xdr:nvSpPr>
        <xdr:cNvPr id="142" name="楕円 141">
          <a:extLst>
            <a:ext uri="{FF2B5EF4-FFF2-40B4-BE49-F238E27FC236}">
              <a16:creationId xmlns:a16="http://schemas.microsoft.com/office/drawing/2014/main" id="{00000000-0008-0000-0F00-00008E000000}"/>
            </a:ext>
          </a:extLst>
        </xdr:cNvPr>
        <xdr:cNvSpPr/>
      </xdr:nvSpPr>
      <xdr:spPr>
        <a:xfrm>
          <a:off x="6921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47625</xdr:rowOff>
    </xdr:from>
    <xdr:to>
      <xdr:col>41</xdr:col>
      <xdr:colOff>50800</xdr:colOff>
      <xdr:row>38</xdr:row>
      <xdr:rowOff>47625</xdr:rowOff>
    </xdr:to>
    <xdr:cxnSp macro="">
      <xdr:nvCxnSpPr>
        <xdr:cNvPr id="143" name="直線コネクタ 142">
          <a:extLst>
            <a:ext uri="{FF2B5EF4-FFF2-40B4-BE49-F238E27FC236}">
              <a16:creationId xmlns:a16="http://schemas.microsoft.com/office/drawing/2014/main" id="{00000000-0008-0000-0F00-00008F000000}"/>
            </a:ext>
          </a:extLst>
        </xdr:cNvPr>
        <xdr:cNvCxnSpPr/>
      </xdr:nvCxnSpPr>
      <xdr:spPr>
        <a:xfrm>
          <a:off x="6972300" y="65627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4" name="n_1aveValue【図書館】&#10;一人当たり面積">
          <a:extLst>
            <a:ext uri="{FF2B5EF4-FFF2-40B4-BE49-F238E27FC236}">
              <a16:creationId xmlns:a16="http://schemas.microsoft.com/office/drawing/2014/main" id="{00000000-0008-0000-0F00-000090000000}"/>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118127</xdr:rowOff>
    </xdr:from>
    <xdr:ext cx="469744" cy="259045"/>
    <xdr:sp macro="" textlink="">
      <xdr:nvSpPr>
        <xdr:cNvPr id="145" name="n_2aveValue【図書館】&#10;一人当たり面積">
          <a:extLst>
            <a:ext uri="{FF2B5EF4-FFF2-40B4-BE49-F238E27FC236}">
              <a16:creationId xmlns:a16="http://schemas.microsoft.com/office/drawing/2014/main" id="{00000000-0008-0000-0F00-000091000000}"/>
            </a:ext>
          </a:extLst>
        </xdr:cNvPr>
        <xdr:cNvSpPr txBox="1"/>
      </xdr:nvSpPr>
      <xdr:spPr>
        <a:xfrm>
          <a:off x="8515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146702</xdr:rowOff>
    </xdr:from>
    <xdr:ext cx="469744" cy="259045"/>
    <xdr:sp macro="" textlink="">
      <xdr:nvSpPr>
        <xdr:cNvPr id="146" name="n_3aveValue【図書館】&#10;一人当たり面積">
          <a:extLst>
            <a:ext uri="{FF2B5EF4-FFF2-40B4-BE49-F238E27FC236}">
              <a16:creationId xmlns:a16="http://schemas.microsoft.com/office/drawing/2014/main" id="{00000000-0008-0000-0F00-000092000000}"/>
            </a:ext>
          </a:extLst>
        </xdr:cNvPr>
        <xdr:cNvSpPr txBox="1"/>
      </xdr:nvSpPr>
      <xdr:spPr>
        <a:xfrm>
          <a:off x="7626427" y="666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86377</xdr:rowOff>
    </xdr:from>
    <xdr:ext cx="469744" cy="259045"/>
    <xdr:sp macro="" textlink="">
      <xdr:nvSpPr>
        <xdr:cNvPr id="147" name="n_4aveValue【図書館】&#10;一人当たり面積">
          <a:extLst>
            <a:ext uri="{FF2B5EF4-FFF2-40B4-BE49-F238E27FC236}">
              <a16:creationId xmlns:a16="http://schemas.microsoft.com/office/drawing/2014/main" id="{00000000-0008-0000-0F00-000093000000}"/>
            </a:ext>
          </a:extLst>
        </xdr:cNvPr>
        <xdr:cNvSpPr txBox="1"/>
      </xdr:nvSpPr>
      <xdr:spPr>
        <a:xfrm>
          <a:off x="67374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86377</xdr:rowOff>
    </xdr:from>
    <xdr:ext cx="469744" cy="259045"/>
    <xdr:sp macro="" textlink="">
      <xdr:nvSpPr>
        <xdr:cNvPr id="148" name="n_1mainValue【図書館】&#10;一人当たり面積">
          <a:extLst>
            <a:ext uri="{FF2B5EF4-FFF2-40B4-BE49-F238E27FC236}">
              <a16:creationId xmlns:a16="http://schemas.microsoft.com/office/drawing/2014/main" id="{00000000-0008-0000-0F00-000094000000}"/>
            </a:ext>
          </a:extLst>
        </xdr:cNvPr>
        <xdr:cNvSpPr txBox="1"/>
      </xdr:nvSpPr>
      <xdr:spPr>
        <a:xfrm>
          <a:off x="93917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114952</xdr:rowOff>
    </xdr:from>
    <xdr:ext cx="469744" cy="259045"/>
    <xdr:sp macro="" textlink="">
      <xdr:nvSpPr>
        <xdr:cNvPr id="149" name="n_2mainValue【図書館】&#10;一人当たり面積">
          <a:extLst>
            <a:ext uri="{FF2B5EF4-FFF2-40B4-BE49-F238E27FC236}">
              <a16:creationId xmlns:a16="http://schemas.microsoft.com/office/drawing/2014/main" id="{00000000-0008-0000-0F00-000095000000}"/>
            </a:ext>
          </a:extLst>
        </xdr:cNvPr>
        <xdr:cNvSpPr txBox="1"/>
      </xdr:nvSpPr>
      <xdr:spPr>
        <a:xfrm>
          <a:off x="8515427" y="628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114952</xdr:rowOff>
    </xdr:from>
    <xdr:ext cx="469744" cy="259045"/>
    <xdr:sp macro="" textlink="">
      <xdr:nvSpPr>
        <xdr:cNvPr id="150" name="n_3mainValue【図書館】&#10;一人当たり面積">
          <a:extLst>
            <a:ext uri="{FF2B5EF4-FFF2-40B4-BE49-F238E27FC236}">
              <a16:creationId xmlns:a16="http://schemas.microsoft.com/office/drawing/2014/main" id="{00000000-0008-0000-0F00-000096000000}"/>
            </a:ext>
          </a:extLst>
        </xdr:cNvPr>
        <xdr:cNvSpPr txBox="1"/>
      </xdr:nvSpPr>
      <xdr:spPr>
        <a:xfrm>
          <a:off x="7626427" y="628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89552</xdr:rowOff>
    </xdr:from>
    <xdr:ext cx="469744" cy="259045"/>
    <xdr:sp macro="" textlink="">
      <xdr:nvSpPr>
        <xdr:cNvPr id="151" name="n_4mainValue【図書館】&#10;一人当たり面積">
          <a:extLst>
            <a:ext uri="{FF2B5EF4-FFF2-40B4-BE49-F238E27FC236}">
              <a16:creationId xmlns:a16="http://schemas.microsoft.com/office/drawing/2014/main" id="{00000000-0008-0000-0F00-000097000000}"/>
            </a:ext>
          </a:extLst>
        </xdr:cNvPr>
        <xdr:cNvSpPr txBox="1"/>
      </xdr:nvSpPr>
      <xdr:spPr>
        <a:xfrm>
          <a:off x="6737427" y="660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00000000-0008-0000-0F00-00009F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00000000-0008-0000-0F00-0000AF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85725</xdr:rowOff>
    </xdr:from>
    <xdr:to>
      <xdr:col>24</xdr:col>
      <xdr:colOff>62865</xdr:colOff>
      <xdr:row>64</xdr:row>
      <xdr:rowOff>57150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flipV="1">
          <a:off x="4634865" y="968692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60977</xdr:rowOff>
    </xdr:from>
    <xdr:ext cx="405111" cy="259045"/>
    <xdr:sp macro="" textlink="">
      <xdr:nvSpPr>
        <xdr:cNvPr id="177" name="【体育館・プール】&#10;有形固定資産減価償却率最小値テキスト">
          <a:extLst>
            <a:ext uri="{FF2B5EF4-FFF2-40B4-BE49-F238E27FC236}">
              <a16:creationId xmlns:a16="http://schemas.microsoft.com/office/drawing/2014/main" id="{00000000-0008-0000-0F00-0000B1000000}"/>
            </a:ext>
          </a:extLst>
        </xdr:cNvPr>
        <xdr:cNvSpPr txBox="1"/>
      </xdr:nvSpPr>
      <xdr:spPr>
        <a:xfrm>
          <a:off x="4673600"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57150</xdr:rowOff>
    </xdr:from>
    <xdr:to>
      <xdr:col>24</xdr:col>
      <xdr:colOff>152400</xdr:colOff>
      <xdr:row>64</xdr:row>
      <xdr:rowOff>57150</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546600" y="1102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32402</xdr:rowOff>
    </xdr:from>
    <xdr:ext cx="405111" cy="259045"/>
    <xdr:sp macro="" textlink="">
      <xdr:nvSpPr>
        <xdr:cNvPr id="179" name="【体育館・プール】&#10;有形固定資産減価償却率最大値テキスト">
          <a:extLst>
            <a:ext uri="{FF2B5EF4-FFF2-40B4-BE49-F238E27FC236}">
              <a16:creationId xmlns:a16="http://schemas.microsoft.com/office/drawing/2014/main" id="{00000000-0008-0000-0F00-0000B3000000}"/>
            </a:ext>
          </a:extLst>
        </xdr:cNvPr>
        <xdr:cNvSpPr txBox="1"/>
      </xdr:nvSpPr>
      <xdr:spPr>
        <a:xfrm>
          <a:off x="4673600" y="946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85725</xdr:rowOff>
    </xdr:from>
    <xdr:to>
      <xdr:col>24</xdr:col>
      <xdr:colOff>152400</xdr:colOff>
      <xdr:row>56</xdr:row>
      <xdr:rowOff>85725</xdr:rowOff>
    </xdr:to>
    <xdr:cxnSp macro="">
      <xdr:nvCxnSpPr>
        <xdr:cNvPr id="180" name="直線コネクタ 179">
          <a:extLst>
            <a:ext uri="{FF2B5EF4-FFF2-40B4-BE49-F238E27FC236}">
              <a16:creationId xmlns:a16="http://schemas.microsoft.com/office/drawing/2014/main" id="{00000000-0008-0000-0F00-0000B4000000}"/>
            </a:ext>
          </a:extLst>
        </xdr:cNvPr>
        <xdr:cNvCxnSpPr/>
      </xdr:nvCxnSpPr>
      <xdr:spPr>
        <a:xfrm>
          <a:off x="4546600" y="9686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50182</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00000000-0008-0000-0F00-0000B5000000}"/>
            </a:ext>
          </a:extLst>
        </xdr:cNvPr>
        <xdr:cNvSpPr txBox="1"/>
      </xdr:nvSpPr>
      <xdr:spPr>
        <a:xfrm>
          <a:off x="4673600" y="999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27305</xdr:rowOff>
    </xdr:from>
    <xdr:to>
      <xdr:col>24</xdr:col>
      <xdr:colOff>114300</xdr:colOff>
      <xdr:row>59</xdr:row>
      <xdr:rowOff>128905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4584700" y="1014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10160</xdr:rowOff>
    </xdr:from>
    <xdr:to>
      <xdr:col>20</xdr:col>
      <xdr:colOff>38100</xdr:colOff>
      <xdr:row>59</xdr:row>
      <xdr:rowOff>111760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3746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156845</xdr:rowOff>
    </xdr:from>
    <xdr:to>
      <xdr:col>15</xdr:col>
      <xdr:colOff>101600</xdr:colOff>
      <xdr:row>59</xdr:row>
      <xdr:rowOff>86995</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2857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145415</xdr:rowOff>
    </xdr:from>
    <xdr:to>
      <xdr:col>10</xdr:col>
      <xdr:colOff>165100</xdr:colOff>
      <xdr:row>59</xdr:row>
      <xdr:rowOff>75565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9685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126365</xdr:rowOff>
    </xdr:from>
    <xdr:to>
      <xdr:col>6</xdr:col>
      <xdr:colOff>38100</xdr:colOff>
      <xdr:row>59</xdr:row>
      <xdr:rowOff>56515</xdr:rowOff>
    </xdr:to>
    <xdr:sp macro="" textlink="">
      <xdr:nvSpPr>
        <xdr:cNvPr id="186" name="フローチャート: 判断 185">
          <a:extLst>
            <a:ext uri="{FF2B5EF4-FFF2-40B4-BE49-F238E27FC236}">
              <a16:creationId xmlns:a16="http://schemas.microsoft.com/office/drawing/2014/main" id="{00000000-0008-0000-0F00-0000BA000000}"/>
            </a:ext>
          </a:extLst>
        </xdr:cNvPr>
        <xdr:cNvSpPr/>
      </xdr:nvSpPr>
      <xdr:spPr>
        <a:xfrm>
          <a:off x="10795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6350</xdr:rowOff>
    </xdr:from>
    <xdr:to>
      <xdr:col>24</xdr:col>
      <xdr:colOff>114300</xdr:colOff>
      <xdr:row>64</xdr:row>
      <xdr:rowOff>107950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45847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92727</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00000000-0008-0000-0F00-0000C1000000}"/>
            </a:ext>
          </a:extLst>
        </xdr:cNvPr>
        <xdr:cNvSpPr txBox="1"/>
      </xdr:nvSpPr>
      <xdr:spPr>
        <a:xfrm>
          <a:off x="4673600" y="1089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120650</xdr:rowOff>
    </xdr:from>
    <xdr:to>
      <xdr:col>20</xdr:col>
      <xdr:colOff>38100</xdr:colOff>
      <xdr:row>64</xdr:row>
      <xdr:rowOff>50800</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3746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0</xdr:rowOff>
    </xdr:from>
    <xdr:to>
      <xdr:col>24</xdr:col>
      <xdr:colOff>63500</xdr:colOff>
      <xdr:row>64</xdr:row>
      <xdr:rowOff>57150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3797300" y="109728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63500</xdr:rowOff>
    </xdr:from>
    <xdr:to>
      <xdr:col>15</xdr:col>
      <xdr:colOff>101600</xdr:colOff>
      <xdr:row>63</xdr:row>
      <xdr:rowOff>165100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2857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114300</xdr:rowOff>
    </xdr:from>
    <xdr:to>
      <xdr:col>19</xdr:col>
      <xdr:colOff>177800</xdr:colOff>
      <xdr:row>64</xdr:row>
      <xdr:rowOff>0</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2908300" y="10915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6350</xdr:rowOff>
    </xdr:from>
    <xdr:to>
      <xdr:col>10</xdr:col>
      <xdr:colOff>165100</xdr:colOff>
      <xdr:row>63</xdr:row>
      <xdr:rowOff>107950</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1968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57150</xdr:rowOff>
    </xdr:from>
    <xdr:to>
      <xdr:col>15</xdr:col>
      <xdr:colOff>50800</xdr:colOff>
      <xdr:row>63</xdr:row>
      <xdr:rowOff>114300</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2019300" y="10858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63500</xdr:rowOff>
    </xdr:from>
    <xdr:to>
      <xdr:col>6</xdr:col>
      <xdr:colOff>38100</xdr:colOff>
      <xdr:row>62</xdr:row>
      <xdr:rowOff>165100</xdr:rowOff>
    </xdr:to>
    <xdr:sp macro="" textlink="">
      <xdr:nvSpPr>
        <xdr:cNvPr id="200" name="楕円 199">
          <a:extLst>
            <a:ext uri="{FF2B5EF4-FFF2-40B4-BE49-F238E27FC236}">
              <a16:creationId xmlns:a16="http://schemas.microsoft.com/office/drawing/2014/main" id="{00000000-0008-0000-0F00-0000C8000000}"/>
            </a:ext>
          </a:extLst>
        </xdr:cNvPr>
        <xdr:cNvSpPr/>
      </xdr:nvSpPr>
      <xdr:spPr>
        <a:xfrm>
          <a:off x="1079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114300</xdr:rowOff>
    </xdr:from>
    <xdr:to>
      <xdr:col>10</xdr:col>
      <xdr:colOff>114300</xdr:colOff>
      <xdr:row>63</xdr:row>
      <xdr:rowOff>57150</xdr:rowOff>
    </xdr:to>
    <xdr:cxnSp macro="">
      <xdr:nvCxnSpPr>
        <xdr:cNvPr id="201" name="直線コネクタ 200">
          <a:extLst>
            <a:ext uri="{FF2B5EF4-FFF2-40B4-BE49-F238E27FC236}">
              <a16:creationId xmlns:a16="http://schemas.microsoft.com/office/drawing/2014/main" id="{00000000-0008-0000-0F00-0000C9000000}"/>
            </a:ext>
          </a:extLst>
        </xdr:cNvPr>
        <xdr:cNvCxnSpPr/>
      </xdr:nvCxnSpPr>
      <xdr:spPr>
        <a:xfrm>
          <a:off x="1130300" y="10744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128287</xdr:rowOff>
    </xdr:from>
    <xdr:ext cx="405111" cy="259045"/>
    <xdr:sp macro="" textlink="">
      <xdr:nvSpPr>
        <xdr:cNvPr id="202" name="n_1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35820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103522</xdr:rowOff>
    </xdr:from>
    <xdr:ext cx="405111" cy="259045"/>
    <xdr:sp macro="" textlink="">
      <xdr:nvSpPr>
        <xdr:cNvPr id="203" name="n_2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2705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92092</xdr:rowOff>
    </xdr:from>
    <xdr:ext cx="405111" cy="259045"/>
    <xdr:sp macro="" textlink="">
      <xdr:nvSpPr>
        <xdr:cNvPr id="204" name="n_3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18167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73042</xdr:rowOff>
    </xdr:from>
    <xdr:ext cx="405111" cy="259045"/>
    <xdr:sp macro="" textlink="">
      <xdr:nvSpPr>
        <xdr:cNvPr id="205" name="n_4ave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927744" y="984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41927</xdr:rowOff>
    </xdr:from>
    <xdr:ext cx="405111" cy="259045"/>
    <xdr:sp macro="" textlink="">
      <xdr:nvSpPr>
        <xdr:cNvPr id="206" name="n_1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3582044"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156227</xdr:rowOff>
    </xdr:from>
    <xdr:ext cx="405111" cy="259045"/>
    <xdr:sp macro="" textlink="">
      <xdr:nvSpPr>
        <xdr:cNvPr id="207" name="n_2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2705744" y="1095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99077</xdr:rowOff>
    </xdr:from>
    <xdr:ext cx="405111" cy="259045"/>
    <xdr:sp macro="" textlink="">
      <xdr:nvSpPr>
        <xdr:cNvPr id="208" name="n_3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1816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156227</xdr:rowOff>
    </xdr:from>
    <xdr:ext cx="405111" cy="259045"/>
    <xdr:sp macro="" textlink="">
      <xdr:nvSpPr>
        <xdr:cNvPr id="209" name="n_4mainValue【体育館・プール】&#10;有形固定資産減価償却率">
          <a:extLst>
            <a:ext uri="{FF2B5EF4-FFF2-40B4-BE49-F238E27FC236}">
              <a16:creationId xmlns:a16="http://schemas.microsoft.com/office/drawing/2014/main" id="{00000000-0008-0000-0F00-0000D1000000}"/>
            </a:ext>
          </a:extLst>
        </xdr:cNvPr>
        <xdr:cNvSpPr txBox="1"/>
      </xdr:nvSpPr>
      <xdr:spPr>
        <a:xfrm>
          <a:off x="927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F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114300</xdr:rowOff>
    </xdr:from>
    <xdr:to>
      <xdr:col>54</xdr:col>
      <xdr:colOff>189865</xdr:colOff>
      <xdr:row>63</xdr:row>
      <xdr:rowOff>157734</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flipV="1">
          <a:off x="10476865" y="9715500"/>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F00-0000E8000000}"/>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60977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F00-0000EA000000}"/>
            </a:ext>
          </a:extLst>
        </xdr:cNvPr>
        <xdr:cNvSpPr txBox="1"/>
      </xdr:nvSpPr>
      <xdr:spPr>
        <a:xfrm>
          <a:off x="10515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114300</xdr:rowOff>
    </xdr:from>
    <xdr:to>
      <xdr:col>55</xdr:col>
      <xdr:colOff>88900</xdr:colOff>
      <xdr:row>56</xdr:row>
      <xdr:rowOff>114300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49801</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F00-0000EC000000}"/>
            </a:ext>
          </a:extLst>
        </xdr:cNvPr>
        <xdr:cNvSpPr txBox="1"/>
      </xdr:nvSpPr>
      <xdr:spPr>
        <a:xfrm>
          <a:off x="10515600" y="1050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26924</xdr:rowOff>
    </xdr:from>
    <xdr:to>
      <xdr:col>55</xdr:col>
      <xdr:colOff>50800</xdr:colOff>
      <xdr:row>62</xdr:row>
      <xdr:rowOff>128524</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104267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29210</xdr:rowOff>
    </xdr:from>
    <xdr:to>
      <xdr:col>50</xdr:col>
      <xdr:colOff>165100</xdr:colOff>
      <xdr:row>62</xdr:row>
      <xdr:rowOff>130810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588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33782</xdr:rowOff>
    </xdr:from>
    <xdr:to>
      <xdr:col>46</xdr:col>
      <xdr:colOff>38100</xdr:colOff>
      <xdr:row>62</xdr:row>
      <xdr:rowOff>135382</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99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33782</xdr:rowOff>
    </xdr:from>
    <xdr:to>
      <xdr:col>41</xdr:col>
      <xdr:colOff>101600</xdr:colOff>
      <xdr:row>62</xdr:row>
      <xdr:rowOff>135382</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10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10922</xdr:rowOff>
    </xdr:from>
    <xdr:to>
      <xdr:col>36</xdr:col>
      <xdr:colOff>165100</xdr:colOff>
      <xdr:row>62</xdr:row>
      <xdr:rowOff>112522</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921500" y="1064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106934</xdr:rowOff>
    </xdr:from>
    <xdr:to>
      <xdr:col>55</xdr:col>
      <xdr:colOff>50800</xdr:colOff>
      <xdr:row>64</xdr:row>
      <xdr:rowOff>37084</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104267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21861</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F00-0000F8000000}"/>
            </a:ext>
          </a:extLst>
        </xdr:cNvPr>
        <xdr:cNvSpPr txBox="1"/>
      </xdr:nvSpPr>
      <xdr:spPr>
        <a:xfrm>
          <a:off x="10515600" y="1082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106934</xdr:rowOff>
    </xdr:from>
    <xdr:to>
      <xdr:col>50</xdr:col>
      <xdr:colOff>165100</xdr:colOff>
      <xdr:row>64</xdr:row>
      <xdr:rowOff>37084</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9588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157734</xdr:rowOff>
    </xdr:from>
    <xdr:to>
      <xdr:col>55</xdr:col>
      <xdr:colOff>0</xdr:colOff>
      <xdr:row>63</xdr:row>
      <xdr:rowOff>157734</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9639300" y="109590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106934</xdr:rowOff>
    </xdr:from>
    <xdr:to>
      <xdr:col>46</xdr:col>
      <xdr:colOff>38100</xdr:colOff>
      <xdr:row>64</xdr:row>
      <xdr:rowOff>37084</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8699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157734</xdr:rowOff>
    </xdr:from>
    <xdr:to>
      <xdr:col>50</xdr:col>
      <xdr:colOff>114300</xdr:colOff>
      <xdr:row>63</xdr:row>
      <xdr:rowOff>157734</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8750300" y="10959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106934</xdr:rowOff>
    </xdr:from>
    <xdr:to>
      <xdr:col>41</xdr:col>
      <xdr:colOff>101600</xdr:colOff>
      <xdr:row>64</xdr:row>
      <xdr:rowOff>37084</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7810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157734</xdr:rowOff>
    </xdr:from>
    <xdr:to>
      <xdr:col>45</xdr:col>
      <xdr:colOff>177800</xdr:colOff>
      <xdr:row>63</xdr:row>
      <xdr:rowOff>157734</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7861300" y="10959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106934</xdr:rowOff>
    </xdr:from>
    <xdr:to>
      <xdr:col>36</xdr:col>
      <xdr:colOff>165100</xdr:colOff>
      <xdr:row>64</xdr:row>
      <xdr:rowOff>37084</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9215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157734</xdr:rowOff>
    </xdr:from>
    <xdr:to>
      <xdr:col>41</xdr:col>
      <xdr:colOff>50800</xdr:colOff>
      <xdr:row>63</xdr:row>
      <xdr:rowOff>157734</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a:off x="6972300" y="10959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147337</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F00-000001010000}"/>
            </a:ext>
          </a:extLst>
        </xdr:cNvPr>
        <xdr:cNvSpPr txBox="1"/>
      </xdr:nvSpPr>
      <xdr:spPr>
        <a:xfrm>
          <a:off x="93917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151909</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F00-000002010000}"/>
            </a:ext>
          </a:extLst>
        </xdr:cNvPr>
        <xdr:cNvSpPr txBox="1"/>
      </xdr:nvSpPr>
      <xdr:spPr>
        <a:xfrm>
          <a:off x="8515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151909</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F00-000003010000}"/>
            </a:ext>
          </a:extLst>
        </xdr:cNvPr>
        <xdr:cNvSpPr txBox="1"/>
      </xdr:nvSpPr>
      <xdr:spPr>
        <a:xfrm>
          <a:off x="7626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129049</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F00-000004010000}"/>
            </a:ext>
          </a:extLst>
        </xdr:cNvPr>
        <xdr:cNvSpPr txBox="1"/>
      </xdr:nvSpPr>
      <xdr:spPr>
        <a:xfrm>
          <a:off x="6737427" y="1041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28211</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F00-000005010000}"/>
            </a:ext>
          </a:extLst>
        </xdr:cNvPr>
        <xdr:cNvSpPr txBox="1"/>
      </xdr:nvSpPr>
      <xdr:spPr>
        <a:xfrm>
          <a:off x="93917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28211</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F00-000006010000}"/>
            </a:ext>
          </a:extLst>
        </xdr:cNvPr>
        <xdr:cNvSpPr txBox="1"/>
      </xdr:nvSpPr>
      <xdr:spPr>
        <a:xfrm>
          <a:off x="85154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28211</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F00-000007010000}"/>
            </a:ext>
          </a:extLst>
        </xdr:cNvPr>
        <xdr:cNvSpPr txBox="1"/>
      </xdr:nvSpPr>
      <xdr:spPr>
        <a:xfrm>
          <a:off x="76264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28211</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F00-000008010000}"/>
            </a:ext>
          </a:extLst>
        </xdr:cNvPr>
        <xdr:cNvSpPr txBox="1"/>
      </xdr:nvSpPr>
      <xdr:spPr>
        <a:xfrm>
          <a:off x="6737427"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85</xdr:row>
      <xdr:rowOff>33528</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319761"/>
          <a:ext cx="0" cy="1287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37355</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61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33528</xdr:rowOff>
    </xdr:from>
    <xdr:to>
      <xdr:col>24</xdr:col>
      <xdr:colOff>152400</xdr:colOff>
      <xdr:row>85</xdr:row>
      <xdr:rowOff>33528</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606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0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62755</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3607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39878</xdr:rowOff>
    </xdr:from>
    <xdr:to>
      <xdr:col>24</xdr:col>
      <xdr:colOff>114300</xdr:colOff>
      <xdr:row>80</xdr:row>
      <xdr:rowOff>141478</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12446</xdr:rowOff>
    </xdr:from>
    <xdr:to>
      <xdr:col>20</xdr:col>
      <xdr:colOff>38100</xdr:colOff>
      <xdr:row>80</xdr:row>
      <xdr:rowOff>114046</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147320</xdr:rowOff>
    </xdr:from>
    <xdr:to>
      <xdr:col>15</xdr:col>
      <xdr:colOff>101600</xdr:colOff>
      <xdr:row>80</xdr:row>
      <xdr:rowOff>77470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110744</xdr:rowOff>
    </xdr:from>
    <xdr:to>
      <xdr:col>10</xdr:col>
      <xdr:colOff>165100</xdr:colOff>
      <xdr:row>80</xdr:row>
      <xdr:rowOff>40894</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365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58165</xdr:rowOff>
    </xdr:from>
    <xdr:to>
      <xdr:col>6</xdr:col>
      <xdr:colOff>38100</xdr:colOff>
      <xdr:row>79</xdr:row>
      <xdr:rowOff>159765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360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151892</xdr:rowOff>
    </xdr:from>
    <xdr:to>
      <xdr:col>24</xdr:col>
      <xdr:colOff>114300</xdr:colOff>
      <xdr:row>81</xdr:row>
      <xdr:rowOff>82042</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386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130319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38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99313</xdr:rowOff>
    </xdr:from>
    <xdr:to>
      <xdr:col>20</xdr:col>
      <xdr:colOff>38100</xdr:colOff>
      <xdr:row>81</xdr:row>
      <xdr:rowOff>29463</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38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150113</xdr:rowOff>
    </xdr:from>
    <xdr:to>
      <xdr:col>24</xdr:col>
      <xdr:colOff>63500</xdr:colOff>
      <xdr:row>81</xdr:row>
      <xdr:rowOff>31242</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3866113"/>
          <a:ext cx="8382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46737</xdr:rowOff>
    </xdr:from>
    <xdr:to>
      <xdr:col>15</xdr:col>
      <xdr:colOff>101600</xdr:colOff>
      <xdr:row>80</xdr:row>
      <xdr:rowOff>148337</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97537</xdr:rowOff>
    </xdr:from>
    <xdr:to>
      <xdr:col>19</xdr:col>
      <xdr:colOff>177800</xdr:colOff>
      <xdr:row>80</xdr:row>
      <xdr:rowOff>150113</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3813537"/>
          <a:ext cx="8890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170180</xdr:rowOff>
    </xdr:from>
    <xdr:to>
      <xdr:col>10</xdr:col>
      <xdr:colOff>165100</xdr:colOff>
      <xdr:row>80</xdr:row>
      <xdr:rowOff>100330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49530</xdr:rowOff>
    </xdr:from>
    <xdr:to>
      <xdr:col>15</xdr:col>
      <xdr:colOff>50800</xdr:colOff>
      <xdr:row>80</xdr:row>
      <xdr:rowOff>97537</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3765530"/>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67311</xdr:rowOff>
    </xdr:from>
    <xdr:to>
      <xdr:col>6</xdr:col>
      <xdr:colOff>38100</xdr:colOff>
      <xdr:row>79</xdr:row>
      <xdr:rowOff>168911</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118111</xdr:rowOff>
    </xdr:from>
    <xdr:to>
      <xdr:col>10</xdr:col>
      <xdr:colOff>114300</xdr:colOff>
      <xdr:row>80</xdr:row>
      <xdr:rowOff>49530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3662661"/>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130573</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93997</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57421</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34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4842</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337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20590</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390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139464</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91457</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160038</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370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00000000-0008-0000-0F00-000059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48986</xdr:rowOff>
    </xdr:from>
    <xdr:to>
      <xdr:col>54</xdr:col>
      <xdr:colOff>189865</xdr:colOff>
      <xdr:row>86</xdr:row>
      <xdr:rowOff>81643</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flipV="1">
          <a:off x="10476865" y="13422086"/>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7" name="【福祉施設】&#10;一人当たり面積最小値テキスト">
          <a:extLst>
            <a:ext uri="{FF2B5EF4-FFF2-40B4-BE49-F238E27FC236}">
              <a16:creationId xmlns:a16="http://schemas.microsoft.com/office/drawing/2014/main" id="{00000000-0008-0000-0F00-00005B01000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167113</xdr:rowOff>
    </xdr:from>
    <xdr:ext cx="469744" cy="259045"/>
    <xdr:sp macro="" textlink="">
      <xdr:nvSpPr>
        <xdr:cNvPr id="349" name="【福祉施設】&#10;一人当たり面積最大値テキスト">
          <a:extLst>
            <a:ext uri="{FF2B5EF4-FFF2-40B4-BE49-F238E27FC236}">
              <a16:creationId xmlns:a16="http://schemas.microsoft.com/office/drawing/2014/main" id="{00000000-0008-0000-0F00-00005D010000}"/>
            </a:ext>
          </a:extLst>
        </xdr:cNvPr>
        <xdr:cNvSpPr txBox="1"/>
      </xdr:nvSpPr>
      <xdr:spPr>
        <a:xfrm>
          <a:off x="10515600"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48986</xdr:rowOff>
    </xdr:from>
    <xdr:to>
      <xdr:col>55</xdr:col>
      <xdr:colOff>88900</xdr:colOff>
      <xdr:row>78</xdr:row>
      <xdr:rowOff>48986</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10388600" y="13422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78213</xdr:rowOff>
    </xdr:from>
    <xdr:ext cx="469744" cy="259045"/>
    <xdr:sp macro="" textlink="">
      <xdr:nvSpPr>
        <xdr:cNvPr id="351" name="【福祉施設】&#10;一人当たり面積平均値テキスト">
          <a:extLst>
            <a:ext uri="{FF2B5EF4-FFF2-40B4-BE49-F238E27FC236}">
              <a16:creationId xmlns:a16="http://schemas.microsoft.com/office/drawing/2014/main" id="{00000000-0008-0000-0F00-00005F010000}"/>
            </a:ext>
          </a:extLst>
        </xdr:cNvPr>
        <xdr:cNvSpPr txBox="1"/>
      </xdr:nvSpPr>
      <xdr:spPr>
        <a:xfrm>
          <a:off x="10515600" y="1413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55336</xdr:rowOff>
    </xdr:from>
    <xdr:to>
      <xdr:col>55</xdr:col>
      <xdr:colOff>50800</xdr:colOff>
      <xdr:row>83</xdr:row>
      <xdr:rowOff>156936</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104267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77107</xdr:rowOff>
    </xdr:from>
    <xdr:to>
      <xdr:col>41</xdr:col>
      <xdr:colOff>101600</xdr:colOff>
      <xdr:row>84</xdr:row>
      <xdr:rowOff>7257</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7810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28121</xdr:rowOff>
    </xdr:from>
    <xdr:to>
      <xdr:col>55</xdr:col>
      <xdr:colOff>50800</xdr:colOff>
      <xdr:row>85</xdr:row>
      <xdr:rowOff>129721</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10426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6548</xdr:rowOff>
    </xdr:from>
    <xdr:ext cx="469744" cy="259045"/>
    <xdr:sp macro="" textlink="">
      <xdr:nvSpPr>
        <xdr:cNvPr id="363" name="【福祉施設】&#10;一人当たり面積該当値テキスト">
          <a:extLst>
            <a:ext uri="{FF2B5EF4-FFF2-40B4-BE49-F238E27FC236}">
              <a16:creationId xmlns:a16="http://schemas.microsoft.com/office/drawing/2014/main" id="{00000000-0008-0000-0F00-00006B010000}"/>
            </a:ext>
          </a:extLst>
        </xdr:cNvPr>
        <xdr:cNvSpPr txBox="1"/>
      </xdr:nvSpPr>
      <xdr:spPr>
        <a:xfrm>
          <a:off x="10515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17236</xdr:rowOff>
    </xdr:from>
    <xdr:to>
      <xdr:col>50</xdr:col>
      <xdr:colOff>165100</xdr:colOff>
      <xdr:row>85</xdr:row>
      <xdr:rowOff>118836</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9588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68036</xdr:rowOff>
    </xdr:from>
    <xdr:to>
      <xdr:col>55</xdr:col>
      <xdr:colOff>0</xdr:colOff>
      <xdr:row>85</xdr:row>
      <xdr:rowOff>78921</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9639300" y="14641286"/>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17236</xdr:rowOff>
    </xdr:from>
    <xdr:to>
      <xdr:col>46</xdr:col>
      <xdr:colOff>38100</xdr:colOff>
      <xdr:row>85</xdr:row>
      <xdr:rowOff>118836</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8699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68036</xdr:rowOff>
    </xdr:from>
    <xdr:to>
      <xdr:col>50</xdr:col>
      <xdr:colOff>114300</xdr:colOff>
      <xdr:row>85</xdr:row>
      <xdr:rowOff>68036</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8750300" y="14641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28121</xdr:rowOff>
    </xdr:from>
    <xdr:to>
      <xdr:col>41</xdr:col>
      <xdr:colOff>101600</xdr:colOff>
      <xdr:row>85</xdr:row>
      <xdr:rowOff>129721</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7810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68036</xdr:rowOff>
    </xdr:from>
    <xdr:to>
      <xdr:col>45</xdr:col>
      <xdr:colOff>177800</xdr:colOff>
      <xdr:row>85</xdr:row>
      <xdr:rowOff>78921</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7861300" y="146412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28121</xdr:rowOff>
    </xdr:from>
    <xdr:to>
      <xdr:col>36</xdr:col>
      <xdr:colOff>165100</xdr:colOff>
      <xdr:row>85</xdr:row>
      <xdr:rowOff>129721</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6921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78921</xdr:rowOff>
    </xdr:from>
    <xdr:to>
      <xdr:col>41</xdr:col>
      <xdr:colOff>50800</xdr:colOff>
      <xdr:row>85</xdr:row>
      <xdr:rowOff>78921</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6972300" y="1465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72" name="n_1aveValue【福祉施設】&#10;一人当たり面積">
          <a:extLst>
            <a:ext uri="{FF2B5EF4-FFF2-40B4-BE49-F238E27FC236}">
              <a16:creationId xmlns:a16="http://schemas.microsoft.com/office/drawing/2014/main" id="{00000000-0008-0000-0F00-000074010000}"/>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3" name="n_2aveValue【福祉施設】&#10;一人当たり面積">
          <a:extLst>
            <a:ext uri="{FF2B5EF4-FFF2-40B4-BE49-F238E27FC236}">
              <a16:creationId xmlns:a16="http://schemas.microsoft.com/office/drawing/2014/main" id="{00000000-0008-0000-0F00-000075010000}"/>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23784</xdr:rowOff>
    </xdr:from>
    <xdr:ext cx="469744" cy="259045"/>
    <xdr:sp macro="" textlink="">
      <xdr:nvSpPr>
        <xdr:cNvPr id="374" name="n_3aveValue【福祉施設】&#10;一人当たり面積">
          <a:extLst>
            <a:ext uri="{FF2B5EF4-FFF2-40B4-BE49-F238E27FC236}">
              <a16:creationId xmlns:a16="http://schemas.microsoft.com/office/drawing/2014/main" id="{00000000-0008-0000-0F00-000076010000}"/>
            </a:ext>
          </a:extLst>
        </xdr:cNvPr>
        <xdr:cNvSpPr txBox="1"/>
      </xdr:nvSpPr>
      <xdr:spPr>
        <a:xfrm>
          <a:off x="7626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5" name="n_4aveValue【福祉施設】&#10;一人当たり面積">
          <a:extLst>
            <a:ext uri="{FF2B5EF4-FFF2-40B4-BE49-F238E27FC236}">
              <a16:creationId xmlns:a16="http://schemas.microsoft.com/office/drawing/2014/main" id="{00000000-0008-0000-0F00-000077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109963</xdr:rowOff>
    </xdr:from>
    <xdr:ext cx="469744" cy="259045"/>
    <xdr:sp macro="" textlink="">
      <xdr:nvSpPr>
        <xdr:cNvPr id="376" name="n_1mainValue【福祉施設】&#10;一人当たり面積">
          <a:extLst>
            <a:ext uri="{FF2B5EF4-FFF2-40B4-BE49-F238E27FC236}">
              <a16:creationId xmlns:a16="http://schemas.microsoft.com/office/drawing/2014/main" id="{00000000-0008-0000-0F00-000078010000}"/>
            </a:ext>
          </a:extLst>
        </xdr:cNvPr>
        <xdr:cNvSpPr txBox="1"/>
      </xdr:nvSpPr>
      <xdr:spPr>
        <a:xfrm>
          <a:off x="93917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109963</xdr:rowOff>
    </xdr:from>
    <xdr:ext cx="469744" cy="259045"/>
    <xdr:sp macro="" textlink="">
      <xdr:nvSpPr>
        <xdr:cNvPr id="377" name="n_2mainValue【福祉施設】&#10;一人当たり面積">
          <a:extLst>
            <a:ext uri="{FF2B5EF4-FFF2-40B4-BE49-F238E27FC236}">
              <a16:creationId xmlns:a16="http://schemas.microsoft.com/office/drawing/2014/main" id="{00000000-0008-0000-0F00-000079010000}"/>
            </a:ext>
          </a:extLst>
        </xdr:cNvPr>
        <xdr:cNvSpPr txBox="1"/>
      </xdr:nvSpPr>
      <xdr:spPr>
        <a:xfrm>
          <a:off x="85154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120848</xdr:rowOff>
    </xdr:from>
    <xdr:ext cx="469744" cy="259045"/>
    <xdr:sp macro="" textlink="">
      <xdr:nvSpPr>
        <xdr:cNvPr id="378" name="n_3mainValue【福祉施設】&#10;一人当たり面積">
          <a:extLst>
            <a:ext uri="{FF2B5EF4-FFF2-40B4-BE49-F238E27FC236}">
              <a16:creationId xmlns:a16="http://schemas.microsoft.com/office/drawing/2014/main" id="{00000000-0008-0000-0F00-00007A010000}"/>
            </a:ext>
          </a:extLst>
        </xdr:cNvPr>
        <xdr:cNvSpPr txBox="1"/>
      </xdr:nvSpPr>
      <xdr:spPr>
        <a:xfrm>
          <a:off x="7626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120848</xdr:rowOff>
    </xdr:from>
    <xdr:ext cx="469744" cy="259045"/>
    <xdr:sp macro="" textlink="">
      <xdr:nvSpPr>
        <xdr:cNvPr id="379" name="n_4mainValue【福祉施設】&#10;一人当たり面積">
          <a:extLst>
            <a:ext uri="{FF2B5EF4-FFF2-40B4-BE49-F238E27FC236}">
              <a16:creationId xmlns:a16="http://schemas.microsoft.com/office/drawing/2014/main" id="{00000000-0008-0000-0F00-00007B010000}"/>
            </a:ext>
          </a:extLst>
        </xdr:cNvPr>
        <xdr:cNvSpPr txBox="1"/>
      </xdr:nvSpPr>
      <xdr:spPr>
        <a:xfrm>
          <a:off x="6737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00000000-0008-0000-0F00-000093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108</xdr:row>
      <xdr:rowOff>152400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flipV="1">
          <a:off x="4634865" y="171450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00000000-0008-0000-0F00-000095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00000000-0008-0000-0F00-000097010000}"/>
            </a:ext>
          </a:extLst>
        </xdr:cNvPr>
        <xdr:cNvSpPr txBox="1"/>
      </xdr:nvSpPr>
      <xdr:spPr>
        <a:xfrm>
          <a:off x="4673600"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4546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36847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00000000-0008-0000-0F00-000099010000}"/>
            </a:ext>
          </a:extLst>
        </xdr:cNvPr>
        <xdr:cNvSpPr txBox="1"/>
      </xdr:nvSpPr>
      <xdr:spPr>
        <a:xfrm>
          <a:off x="4673600" y="1752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13970</xdr:rowOff>
    </xdr:from>
    <xdr:to>
      <xdr:col>24</xdr:col>
      <xdr:colOff>114300</xdr:colOff>
      <xdr:row>103</xdr:row>
      <xdr:rowOff>115570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45847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25400</xdr:rowOff>
    </xdr:from>
    <xdr:to>
      <xdr:col>20</xdr:col>
      <xdr:colOff>38100</xdr:colOff>
      <xdr:row>103</xdr:row>
      <xdr:rowOff>127000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3746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23495</xdr:rowOff>
    </xdr:from>
    <xdr:to>
      <xdr:col>15</xdr:col>
      <xdr:colOff>101600</xdr:colOff>
      <xdr:row>103</xdr:row>
      <xdr:rowOff>125095</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2857500" y="1768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170180</xdr:rowOff>
    </xdr:from>
    <xdr:to>
      <xdr:col>10</xdr:col>
      <xdr:colOff>165100</xdr:colOff>
      <xdr:row>103</xdr:row>
      <xdr:rowOff>100330</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1968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82550</xdr:rowOff>
    </xdr:from>
    <xdr:to>
      <xdr:col>6</xdr:col>
      <xdr:colOff>38100</xdr:colOff>
      <xdr:row>104</xdr:row>
      <xdr:rowOff>12700</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079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122555</xdr:rowOff>
    </xdr:from>
    <xdr:to>
      <xdr:col>24</xdr:col>
      <xdr:colOff>114300</xdr:colOff>
      <xdr:row>104</xdr:row>
      <xdr:rowOff>52705</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4584700" y="1778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100982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00000000-0008-0000-0F00-0000A5010000}"/>
            </a:ext>
          </a:extLst>
        </xdr:cNvPr>
        <xdr:cNvSpPr txBox="1"/>
      </xdr:nvSpPr>
      <xdr:spPr>
        <a:xfrm>
          <a:off x="4673600" y="1776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84455</xdr:rowOff>
    </xdr:from>
    <xdr:to>
      <xdr:col>20</xdr:col>
      <xdr:colOff>38100</xdr:colOff>
      <xdr:row>104</xdr:row>
      <xdr:rowOff>14605</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3746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135255</xdr:rowOff>
    </xdr:from>
    <xdr:to>
      <xdr:col>24</xdr:col>
      <xdr:colOff>63500</xdr:colOff>
      <xdr:row>104</xdr:row>
      <xdr:rowOff>1905</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3797300" y="177946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46355</xdr:rowOff>
    </xdr:from>
    <xdr:to>
      <xdr:col>15</xdr:col>
      <xdr:colOff>101600</xdr:colOff>
      <xdr:row>103</xdr:row>
      <xdr:rowOff>147955</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2857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97155</xdr:rowOff>
    </xdr:from>
    <xdr:to>
      <xdr:col>19</xdr:col>
      <xdr:colOff>177800</xdr:colOff>
      <xdr:row>103</xdr:row>
      <xdr:rowOff>135255</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2908300" y="177565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6350</xdr:rowOff>
    </xdr:from>
    <xdr:to>
      <xdr:col>10</xdr:col>
      <xdr:colOff>165100</xdr:colOff>
      <xdr:row>103</xdr:row>
      <xdr:rowOff>107950</xdr:rowOff>
    </xdr:to>
    <xdr:sp macro="" textlink="">
      <xdr:nvSpPr>
        <xdr:cNvPr id="426" name="楕円 425">
          <a:extLst>
            <a:ext uri="{FF2B5EF4-FFF2-40B4-BE49-F238E27FC236}">
              <a16:creationId xmlns:a16="http://schemas.microsoft.com/office/drawing/2014/main" id="{00000000-0008-0000-0F00-0000AA010000}"/>
            </a:ext>
          </a:extLst>
        </xdr:cNvPr>
        <xdr:cNvSpPr/>
      </xdr:nvSpPr>
      <xdr:spPr>
        <a:xfrm>
          <a:off x="1968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57150</xdr:rowOff>
    </xdr:from>
    <xdr:to>
      <xdr:col>15</xdr:col>
      <xdr:colOff>50800</xdr:colOff>
      <xdr:row>103</xdr:row>
      <xdr:rowOff>97155</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2019300" y="177165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95886</xdr:rowOff>
    </xdr:from>
    <xdr:to>
      <xdr:col>6</xdr:col>
      <xdr:colOff>38100</xdr:colOff>
      <xdr:row>103</xdr:row>
      <xdr:rowOff>26036</xdr:rowOff>
    </xdr:to>
    <xdr:sp macro="" textlink="">
      <xdr:nvSpPr>
        <xdr:cNvPr id="428" name="楕円 427">
          <a:extLst>
            <a:ext uri="{FF2B5EF4-FFF2-40B4-BE49-F238E27FC236}">
              <a16:creationId xmlns:a16="http://schemas.microsoft.com/office/drawing/2014/main" id="{00000000-0008-0000-0F00-0000AC010000}"/>
            </a:ext>
          </a:extLst>
        </xdr:cNvPr>
        <xdr:cNvSpPr/>
      </xdr:nvSpPr>
      <xdr:spPr>
        <a:xfrm>
          <a:off x="1079500" y="1758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146686</xdr:rowOff>
    </xdr:from>
    <xdr:to>
      <xdr:col>10</xdr:col>
      <xdr:colOff>114300</xdr:colOff>
      <xdr:row>103</xdr:row>
      <xdr:rowOff>57150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130300" y="17634586"/>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143527</xdr:rowOff>
    </xdr:from>
    <xdr:ext cx="405111" cy="259045"/>
    <xdr:sp macro="" textlink="">
      <xdr:nvSpPr>
        <xdr:cNvPr id="430" name="n_1aveValue【市民会館】&#10;有形固定資産減価償却率">
          <a:extLst>
            <a:ext uri="{FF2B5EF4-FFF2-40B4-BE49-F238E27FC236}">
              <a16:creationId xmlns:a16="http://schemas.microsoft.com/office/drawing/2014/main" id="{00000000-0008-0000-0F00-0000AE010000}"/>
            </a:ext>
          </a:extLst>
        </xdr:cNvPr>
        <xdr:cNvSpPr txBox="1"/>
      </xdr:nvSpPr>
      <xdr:spPr>
        <a:xfrm>
          <a:off x="35820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141622</xdr:rowOff>
    </xdr:from>
    <xdr:ext cx="405111" cy="259045"/>
    <xdr:sp macro="" textlink="">
      <xdr:nvSpPr>
        <xdr:cNvPr id="431" name="n_2aveValue【市民会館】&#10;有形固定資産減価償却率">
          <a:extLst>
            <a:ext uri="{FF2B5EF4-FFF2-40B4-BE49-F238E27FC236}">
              <a16:creationId xmlns:a16="http://schemas.microsoft.com/office/drawing/2014/main" id="{00000000-0008-0000-0F00-0000AF010000}"/>
            </a:ext>
          </a:extLst>
        </xdr:cNvPr>
        <xdr:cNvSpPr txBox="1"/>
      </xdr:nvSpPr>
      <xdr:spPr>
        <a:xfrm>
          <a:off x="27057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116857</xdr:rowOff>
    </xdr:from>
    <xdr:ext cx="405111" cy="259045"/>
    <xdr:sp macro="" textlink="">
      <xdr:nvSpPr>
        <xdr:cNvPr id="432" name="n_3aveValue【市民会館】&#10;有形固定資産減価償却率">
          <a:extLst>
            <a:ext uri="{FF2B5EF4-FFF2-40B4-BE49-F238E27FC236}">
              <a16:creationId xmlns:a16="http://schemas.microsoft.com/office/drawing/2014/main" id="{00000000-0008-0000-0F00-0000B0010000}"/>
            </a:ext>
          </a:extLst>
        </xdr:cNvPr>
        <xdr:cNvSpPr txBox="1"/>
      </xdr:nvSpPr>
      <xdr:spPr>
        <a:xfrm>
          <a:off x="18167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3827</xdr:rowOff>
    </xdr:from>
    <xdr:ext cx="405111" cy="259045"/>
    <xdr:sp macro="" textlink="">
      <xdr:nvSpPr>
        <xdr:cNvPr id="433" name="n_4aveValue【市民会館】&#10;有形固定資産減価償却率">
          <a:extLst>
            <a:ext uri="{FF2B5EF4-FFF2-40B4-BE49-F238E27FC236}">
              <a16:creationId xmlns:a16="http://schemas.microsoft.com/office/drawing/2014/main" id="{00000000-0008-0000-0F00-0000B1010000}"/>
            </a:ext>
          </a:extLst>
        </xdr:cNvPr>
        <xdr:cNvSpPr txBox="1"/>
      </xdr:nvSpPr>
      <xdr:spPr>
        <a:xfrm>
          <a:off x="927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5732</xdr:rowOff>
    </xdr:from>
    <xdr:ext cx="405111" cy="259045"/>
    <xdr:sp macro="" textlink="">
      <xdr:nvSpPr>
        <xdr:cNvPr id="434" name="n_1mainValue【市民会館】&#10;有形固定資産減価償却率">
          <a:extLst>
            <a:ext uri="{FF2B5EF4-FFF2-40B4-BE49-F238E27FC236}">
              <a16:creationId xmlns:a16="http://schemas.microsoft.com/office/drawing/2014/main" id="{00000000-0008-0000-0F00-0000B2010000}"/>
            </a:ext>
          </a:extLst>
        </xdr:cNvPr>
        <xdr:cNvSpPr txBox="1"/>
      </xdr:nvSpPr>
      <xdr:spPr>
        <a:xfrm>
          <a:off x="3582044" y="178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139082</xdr:rowOff>
    </xdr:from>
    <xdr:ext cx="405111" cy="259045"/>
    <xdr:sp macro="" textlink="">
      <xdr:nvSpPr>
        <xdr:cNvPr id="435" name="n_2mainValue【市民会館】&#10;有形固定資産減価償却率">
          <a:extLst>
            <a:ext uri="{FF2B5EF4-FFF2-40B4-BE49-F238E27FC236}">
              <a16:creationId xmlns:a16="http://schemas.microsoft.com/office/drawing/2014/main" id="{00000000-0008-0000-0F00-0000B3010000}"/>
            </a:ext>
          </a:extLst>
        </xdr:cNvPr>
        <xdr:cNvSpPr txBox="1"/>
      </xdr:nvSpPr>
      <xdr:spPr>
        <a:xfrm>
          <a:off x="2705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99077</xdr:rowOff>
    </xdr:from>
    <xdr:ext cx="405111" cy="259045"/>
    <xdr:sp macro="" textlink="">
      <xdr:nvSpPr>
        <xdr:cNvPr id="436" name="n_3mainValue【市民会館】&#10;有形固定資産減価償却率">
          <a:extLst>
            <a:ext uri="{FF2B5EF4-FFF2-40B4-BE49-F238E27FC236}">
              <a16:creationId xmlns:a16="http://schemas.microsoft.com/office/drawing/2014/main" id="{00000000-0008-0000-0F00-0000B4010000}"/>
            </a:ext>
          </a:extLst>
        </xdr:cNvPr>
        <xdr:cNvSpPr txBox="1"/>
      </xdr:nvSpPr>
      <xdr:spPr>
        <a:xfrm>
          <a:off x="181674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42563</xdr:rowOff>
    </xdr:from>
    <xdr:ext cx="405111" cy="259045"/>
    <xdr:sp macro="" textlink="">
      <xdr:nvSpPr>
        <xdr:cNvPr id="437" name="n_4mainValue【市民会館】&#10;有形固定資産減価償却率">
          <a:extLst>
            <a:ext uri="{FF2B5EF4-FFF2-40B4-BE49-F238E27FC236}">
              <a16:creationId xmlns:a16="http://schemas.microsoft.com/office/drawing/2014/main" id="{00000000-0008-0000-0F00-0000B5010000}"/>
            </a:ext>
          </a:extLst>
        </xdr:cNvPr>
        <xdr:cNvSpPr txBox="1"/>
      </xdr:nvSpPr>
      <xdr:spPr>
        <a:xfrm>
          <a:off x="927744" y="1735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00000000-0008-0000-0F00-0000C8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104775</xdr:rowOff>
    </xdr:from>
    <xdr:to>
      <xdr:col>54</xdr:col>
      <xdr:colOff>189865</xdr:colOff>
      <xdr:row>107</xdr:row>
      <xdr:rowOff>104775</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flipV="1">
          <a:off x="10476865" y="1724977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8" name="【市民会館】&#10;一人当たり面積最小値テキスト">
          <a:extLst>
            <a:ext uri="{FF2B5EF4-FFF2-40B4-BE49-F238E27FC236}">
              <a16:creationId xmlns:a16="http://schemas.microsoft.com/office/drawing/2014/main" id="{00000000-0008-0000-0F00-0000CA01000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51452</xdr:rowOff>
    </xdr:from>
    <xdr:ext cx="469744" cy="259045"/>
    <xdr:sp macro="" textlink="">
      <xdr:nvSpPr>
        <xdr:cNvPr id="460" name="【市民会館】&#10;一人当たり面積最大値テキスト">
          <a:extLst>
            <a:ext uri="{FF2B5EF4-FFF2-40B4-BE49-F238E27FC236}">
              <a16:creationId xmlns:a16="http://schemas.microsoft.com/office/drawing/2014/main" id="{00000000-0008-0000-0F00-0000CC010000}"/>
            </a:ext>
          </a:extLst>
        </xdr:cNvPr>
        <xdr:cNvSpPr txBox="1"/>
      </xdr:nvSpPr>
      <xdr:spPr>
        <a:xfrm>
          <a:off x="10515600" y="1702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104775</xdr:rowOff>
    </xdr:from>
    <xdr:to>
      <xdr:col>55</xdr:col>
      <xdr:colOff>88900</xdr:colOff>
      <xdr:row>100</xdr:row>
      <xdr:rowOff>104775</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0388600" y="1724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140988</xdr:rowOff>
    </xdr:from>
    <xdr:ext cx="469744" cy="259045"/>
    <xdr:sp macro="" textlink="">
      <xdr:nvSpPr>
        <xdr:cNvPr id="462" name="【市民会館】&#10;一人当たり面積平均値テキスト">
          <a:extLst>
            <a:ext uri="{FF2B5EF4-FFF2-40B4-BE49-F238E27FC236}">
              <a16:creationId xmlns:a16="http://schemas.microsoft.com/office/drawing/2014/main" id="{00000000-0008-0000-0F00-0000CE010000}"/>
            </a:ext>
          </a:extLst>
        </xdr:cNvPr>
        <xdr:cNvSpPr txBox="1"/>
      </xdr:nvSpPr>
      <xdr:spPr>
        <a:xfrm>
          <a:off x="10515600" y="1797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162561</xdr:rowOff>
    </xdr:from>
    <xdr:to>
      <xdr:col>55</xdr:col>
      <xdr:colOff>50800</xdr:colOff>
      <xdr:row>105</xdr:row>
      <xdr:rowOff>92711</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10426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8699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156845</xdr:rowOff>
    </xdr:from>
    <xdr:to>
      <xdr:col>36</xdr:col>
      <xdr:colOff>165100</xdr:colOff>
      <xdr:row>105</xdr:row>
      <xdr:rowOff>86995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6921500" y="1798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71120</xdr:rowOff>
    </xdr:from>
    <xdr:to>
      <xdr:col>55</xdr:col>
      <xdr:colOff>50800</xdr:colOff>
      <xdr:row>105</xdr:row>
      <xdr:rowOff>1270</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0426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93997</xdr:rowOff>
    </xdr:from>
    <xdr:ext cx="469744" cy="259045"/>
    <xdr:sp macro="" textlink="">
      <xdr:nvSpPr>
        <xdr:cNvPr id="474" name="【市民会館】&#10;一人当たり面積該当値テキスト">
          <a:extLst>
            <a:ext uri="{FF2B5EF4-FFF2-40B4-BE49-F238E27FC236}">
              <a16:creationId xmlns:a16="http://schemas.microsoft.com/office/drawing/2014/main" id="{00000000-0008-0000-0F00-0000DA010000}"/>
            </a:ext>
          </a:extLst>
        </xdr:cNvPr>
        <xdr:cNvSpPr txBox="1"/>
      </xdr:nvSpPr>
      <xdr:spPr>
        <a:xfrm>
          <a:off x="10515600"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71120</xdr:rowOff>
    </xdr:from>
    <xdr:to>
      <xdr:col>50</xdr:col>
      <xdr:colOff>165100</xdr:colOff>
      <xdr:row>105</xdr:row>
      <xdr:rowOff>1270</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9588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121920</xdr:rowOff>
    </xdr:from>
    <xdr:to>
      <xdr:col>55</xdr:col>
      <xdr:colOff>0</xdr:colOff>
      <xdr:row>104</xdr:row>
      <xdr:rowOff>121920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9639300" y="179527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71120</xdr:rowOff>
    </xdr:from>
    <xdr:to>
      <xdr:col>46</xdr:col>
      <xdr:colOff>38100</xdr:colOff>
      <xdr:row>105</xdr:row>
      <xdr:rowOff>1270</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8699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121920</xdr:rowOff>
    </xdr:from>
    <xdr:to>
      <xdr:col>50</xdr:col>
      <xdr:colOff>114300</xdr:colOff>
      <xdr:row>104</xdr:row>
      <xdr:rowOff>121920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8750300" y="1795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76836</xdr:rowOff>
    </xdr:from>
    <xdr:to>
      <xdr:col>41</xdr:col>
      <xdr:colOff>101600</xdr:colOff>
      <xdr:row>105</xdr:row>
      <xdr:rowOff>6986</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7810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121920</xdr:rowOff>
    </xdr:from>
    <xdr:to>
      <xdr:col>45</xdr:col>
      <xdr:colOff>177800</xdr:colOff>
      <xdr:row>104</xdr:row>
      <xdr:rowOff>127636</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flipV="1">
          <a:off x="7861300" y="179527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76836</xdr:rowOff>
    </xdr:from>
    <xdr:to>
      <xdr:col>36</xdr:col>
      <xdr:colOff>165100</xdr:colOff>
      <xdr:row>105</xdr:row>
      <xdr:rowOff>6986</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6921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127636</xdr:rowOff>
    </xdr:from>
    <xdr:to>
      <xdr:col>41</xdr:col>
      <xdr:colOff>50800</xdr:colOff>
      <xdr:row>104</xdr:row>
      <xdr:rowOff>127636</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6972300" y="17958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00000000-0008-0000-0F00-0000E3010000}"/>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106697</xdr:rowOff>
    </xdr:from>
    <xdr:ext cx="469744" cy="259045"/>
    <xdr:sp macro="" textlink="">
      <xdr:nvSpPr>
        <xdr:cNvPr id="484" name="n_2aveValue【市民会館】&#10;一人当たり面積">
          <a:extLst>
            <a:ext uri="{FF2B5EF4-FFF2-40B4-BE49-F238E27FC236}">
              <a16:creationId xmlns:a16="http://schemas.microsoft.com/office/drawing/2014/main" id="{00000000-0008-0000-0F00-0000E4010000}"/>
            </a:ext>
          </a:extLst>
        </xdr:cNvPr>
        <xdr:cNvSpPr txBox="1"/>
      </xdr:nvSpPr>
      <xdr:spPr>
        <a:xfrm>
          <a:off x="8515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85" name="n_3aveValue【市民会館】&#10;一人当たり面積">
          <a:extLst>
            <a:ext uri="{FF2B5EF4-FFF2-40B4-BE49-F238E27FC236}">
              <a16:creationId xmlns:a16="http://schemas.microsoft.com/office/drawing/2014/main" id="{00000000-0008-0000-0F00-0000E5010000}"/>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78122</xdr:rowOff>
    </xdr:from>
    <xdr:ext cx="469744" cy="259045"/>
    <xdr:sp macro="" textlink="">
      <xdr:nvSpPr>
        <xdr:cNvPr id="486" name="n_4aveValue【市民会館】&#10;一人当たり面積">
          <a:extLst>
            <a:ext uri="{FF2B5EF4-FFF2-40B4-BE49-F238E27FC236}">
              <a16:creationId xmlns:a16="http://schemas.microsoft.com/office/drawing/2014/main" id="{00000000-0008-0000-0F00-0000E6010000}"/>
            </a:ext>
          </a:extLst>
        </xdr:cNvPr>
        <xdr:cNvSpPr txBox="1"/>
      </xdr:nvSpPr>
      <xdr:spPr>
        <a:xfrm>
          <a:off x="6737427" y="1808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17797</xdr:rowOff>
    </xdr:from>
    <xdr:ext cx="469744" cy="259045"/>
    <xdr:sp macro="" textlink="">
      <xdr:nvSpPr>
        <xdr:cNvPr id="487" name="n_1mainValue【市民会館】&#10;一人当たり面積">
          <a:extLst>
            <a:ext uri="{FF2B5EF4-FFF2-40B4-BE49-F238E27FC236}">
              <a16:creationId xmlns:a16="http://schemas.microsoft.com/office/drawing/2014/main" id="{00000000-0008-0000-0F00-0000E7010000}"/>
            </a:ext>
          </a:extLst>
        </xdr:cNvPr>
        <xdr:cNvSpPr txBox="1"/>
      </xdr:nvSpPr>
      <xdr:spPr>
        <a:xfrm>
          <a:off x="93917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17797</xdr:rowOff>
    </xdr:from>
    <xdr:ext cx="469744" cy="259045"/>
    <xdr:sp macro="" textlink="">
      <xdr:nvSpPr>
        <xdr:cNvPr id="488" name="n_2mainValue【市民会館】&#10;一人当たり面積">
          <a:extLst>
            <a:ext uri="{FF2B5EF4-FFF2-40B4-BE49-F238E27FC236}">
              <a16:creationId xmlns:a16="http://schemas.microsoft.com/office/drawing/2014/main" id="{00000000-0008-0000-0F00-0000E8010000}"/>
            </a:ext>
          </a:extLst>
        </xdr:cNvPr>
        <xdr:cNvSpPr txBox="1"/>
      </xdr:nvSpPr>
      <xdr:spPr>
        <a:xfrm>
          <a:off x="8515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23513</xdr:rowOff>
    </xdr:from>
    <xdr:ext cx="469744" cy="259045"/>
    <xdr:sp macro="" textlink="">
      <xdr:nvSpPr>
        <xdr:cNvPr id="489" name="n_3mainValue【市民会館】&#10;一人当たり面積">
          <a:extLst>
            <a:ext uri="{FF2B5EF4-FFF2-40B4-BE49-F238E27FC236}">
              <a16:creationId xmlns:a16="http://schemas.microsoft.com/office/drawing/2014/main" id="{00000000-0008-0000-0F00-0000E9010000}"/>
            </a:ext>
          </a:extLst>
        </xdr:cNvPr>
        <xdr:cNvSpPr txBox="1"/>
      </xdr:nvSpPr>
      <xdr:spPr>
        <a:xfrm>
          <a:off x="7626427" y="1768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23513</xdr:rowOff>
    </xdr:from>
    <xdr:ext cx="469744" cy="259045"/>
    <xdr:sp macro="" textlink="">
      <xdr:nvSpPr>
        <xdr:cNvPr id="490" name="n_4mainValue【市民会館】&#10;一人当たり面積">
          <a:extLst>
            <a:ext uri="{FF2B5EF4-FFF2-40B4-BE49-F238E27FC236}">
              <a16:creationId xmlns:a16="http://schemas.microsoft.com/office/drawing/2014/main" id="{00000000-0008-0000-0F00-0000EA010000}"/>
            </a:ext>
          </a:extLst>
        </xdr:cNvPr>
        <xdr:cNvSpPr txBox="1"/>
      </xdr:nvSpPr>
      <xdr:spPr>
        <a:xfrm>
          <a:off x="6737427" y="1768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9525</xdr:rowOff>
    </xdr:from>
    <xdr:to>
      <xdr:col>85</xdr:col>
      <xdr:colOff>126364</xdr:colOff>
      <xdr:row>41</xdr:row>
      <xdr:rowOff>97155</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66737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100982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13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97155</xdr:rowOff>
    </xdr:from>
    <xdr:to>
      <xdr:col>86</xdr:col>
      <xdr:colOff>25400</xdr:colOff>
      <xdr:row>41</xdr:row>
      <xdr:rowOff>97155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126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127652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44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9525</xdr:rowOff>
    </xdr:from>
    <xdr:to>
      <xdr:col>86</xdr:col>
      <xdr:colOff>25400</xdr:colOff>
      <xdr:row>33</xdr:row>
      <xdr:rowOff>9525</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66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107332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27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84455</xdr:rowOff>
    </xdr:from>
    <xdr:to>
      <xdr:col>85</xdr:col>
      <xdr:colOff>177800</xdr:colOff>
      <xdr:row>38</xdr:row>
      <xdr:rowOff>14605</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59690</xdr:rowOff>
    </xdr:from>
    <xdr:to>
      <xdr:col>81</xdr:col>
      <xdr:colOff>101600</xdr:colOff>
      <xdr:row>37</xdr:row>
      <xdr:rowOff>161290</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44450</xdr:rowOff>
    </xdr:from>
    <xdr:to>
      <xdr:col>76</xdr:col>
      <xdr:colOff>165100</xdr:colOff>
      <xdr:row>37</xdr:row>
      <xdr:rowOff>146050</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xdr:rowOff>
    </xdr:from>
    <xdr:to>
      <xdr:col>67</xdr:col>
      <xdr:colOff>101600</xdr:colOff>
      <xdr:row>37</xdr:row>
      <xdr:rowOff>111760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31115</xdr:rowOff>
    </xdr:from>
    <xdr:to>
      <xdr:col>85</xdr:col>
      <xdr:colOff>177800</xdr:colOff>
      <xdr:row>40</xdr:row>
      <xdr:rowOff>132715</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9542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4445</xdr:rowOff>
    </xdr:from>
    <xdr:to>
      <xdr:col>81</xdr:col>
      <xdr:colOff>101600</xdr:colOff>
      <xdr:row>40</xdr:row>
      <xdr:rowOff>106045</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55245</xdr:rowOff>
    </xdr:from>
    <xdr:to>
      <xdr:col>85</xdr:col>
      <xdr:colOff>127000</xdr:colOff>
      <xdr:row>40</xdr:row>
      <xdr:rowOff>81915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69132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149225</xdr:rowOff>
    </xdr:from>
    <xdr:to>
      <xdr:col>76</xdr:col>
      <xdr:colOff>165100</xdr:colOff>
      <xdr:row>40</xdr:row>
      <xdr:rowOff>79375</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28575</xdr:rowOff>
    </xdr:from>
    <xdr:to>
      <xdr:col>81</xdr:col>
      <xdr:colOff>50800</xdr:colOff>
      <xdr:row>40</xdr:row>
      <xdr:rowOff>55245</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68865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120650</xdr:rowOff>
    </xdr:from>
    <xdr:to>
      <xdr:col>72</xdr:col>
      <xdr:colOff>38100</xdr:colOff>
      <xdr:row>40</xdr:row>
      <xdr:rowOff>50800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0</xdr:rowOff>
    </xdr:from>
    <xdr:to>
      <xdr:col>76</xdr:col>
      <xdr:colOff>114300</xdr:colOff>
      <xdr:row>40</xdr:row>
      <xdr:rowOff>28575</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68580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67310</xdr:rowOff>
    </xdr:from>
    <xdr:to>
      <xdr:col>67</xdr:col>
      <xdr:colOff>101600</xdr:colOff>
      <xdr:row>39</xdr:row>
      <xdr:rowOff>168910</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118110</xdr:rowOff>
    </xdr:from>
    <xdr:to>
      <xdr:col>71</xdr:col>
      <xdr:colOff>177800</xdr:colOff>
      <xdr:row>40</xdr:row>
      <xdr:rowOff>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8046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6367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162577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128287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97172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70502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41927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160037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00000000-0008-0000-0F00-00003B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66987</xdr:rowOff>
    </xdr:from>
    <xdr:to>
      <xdr:col>116</xdr:col>
      <xdr:colOff>62864</xdr:colOff>
      <xdr:row>42</xdr:row>
      <xdr:rowOff>17419</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flipV="1">
          <a:off x="22160864" y="5724837"/>
          <a:ext cx="0" cy="1493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21246</xdr:rowOff>
    </xdr:from>
    <xdr:ext cx="469744" cy="259045"/>
    <xdr:sp macro="" textlink="">
      <xdr:nvSpPr>
        <xdr:cNvPr id="573" name="【一般廃棄物処理施設】&#10;一人当たり有形固定資産（償却資産）額最小値テキスト">
          <a:extLst>
            <a:ext uri="{FF2B5EF4-FFF2-40B4-BE49-F238E27FC236}">
              <a16:creationId xmlns:a16="http://schemas.microsoft.com/office/drawing/2014/main" id="{00000000-0008-0000-0F00-00003D020000}"/>
            </a:ext>
          </a:extLst>
        </xdr:cNvPr>
        <xdr:cNvSpPr txBox="1"/>
      </xdr:nvSpPr>
      <xdr:spPr>
        <a:xfrm>
          <a:off x="22199600" y="722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17419</xdr:rowOff>
    </xdr:from>
    <xdr:to>
      <xdr:col>116</xdr:col>
      <xdr:colOff>152400</xdr:colOff>
      <xdr:row>42</xdr:row>
      <xdr:rowOff>17419</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7218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13664</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00000000-0008-0000-0F00-00003F020000}"/>
            </a:ext>
          </a:extLst>
        </xdr:cNvPr>
        <xdr:cNvSpPr txBox="1"/>
      </xdr:nvSpPr>
      <xdr:spPr>
        <a:xfrm>
          <a:off x="22199600" y="5500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66987</xdr:rowOff>
    </xdr:from>
    <xdr:to>
      <xdr:col>116</xdr:col>
      <xdr:colOff>152400</xdr:colOff>
      <xdr:row>33</xdr:row>
      <xdr:rowOff>66987</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22072600" y="5724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123380</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00000000-0008-0000-0F00-000041020000}"/>
            </a:ext>
          </a:extLst>
        </xdr:cNvPr>
        <xdr:cNvSpPr txBox="1"/>
      </xdr:nvSpPr>
      <xdr:spPr>
        <a:xfrm>
          <a:off x="22199600" y="64670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100502</xdr:rowOff>
    </xdr:from>
    <xdr:to>
      <xdr:col>116</xdr:col>
      <xdr:colOff>114300</xdr:colOff>
      <xdr:row>39</xdr:row>
      <xdr:rowOff>30652</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2110700" y="6615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110683</xdr:rowOff>
    </xdr:from>
    <xdr:to>
      <xdr:col>112</xdr:col>
      <xdr:colOff>38100</xdr:colOff>
      <xdr:row>39</xdr:row>
      <xdr:rowOff>40833</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1272500" y="6625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129596</xdr:rowOff>
    </xdr:from>
    <xdr:to>
      <xdr:col>107</xdr:col>
      <xdr:colOff>101600</xdr:colOff>
      <xdr:row>39</xdr:row>
      <xdr:rowOff>59746</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0383500" y="6644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143190</xdr:rowOff>
    </xdr:from>
    <xdr:to>
      <xdr:col>102</xdr:col>
      <xdr:colOff>165100</xdr:colOff>
      <xdr:row>39</xdr:row>
      <xdr:rowOff>73340</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9494500" y="66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49151</xdr:rowOff>
    </xdr:from>
    <xdr:to>
      <xdr:col>98</xdr:col>
      <xdr:colOff>38100</xdr:colOff>
      <xdr:row>39</xdr:row>
      <xdr:rowOff>150751</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8605500" y="6735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158545</xdr:rowOff>
    </xdr:from>
    <xdr:to>
      <xdr:col>116</xdr:col>
      <xdr:colOff>114300</xdr:colOff>
      <xdr:row>40</xdr:row>
      <xdr:rowOff>88695</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2110700" y="684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136972</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00000000-0008-0000-0F00-00004D020000}"/>
            </a:ext>
          </a:extLst>
        </xdr:cNvPr>
        <xdr:cNvSpPr txBox="1"/>
      </xdr:nvSpPr>
      <xdr:spPr>
        <a:xfrm>
          <a:off x="22199600" y="6823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158278</xdr:rowOff>
    </xdr:from>
    <xdr:to>
      <xdr:col>112</xdr:col>
      <xdr:colOff>38100</xdr:colOff>
      <xdr:row>40</xdr:row>
      <xdr:rowOff>88428</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1272500" y="684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37628</xdr:rowOff>
    </xdr:from>
    <xdr:to>
      <xdr:col>116</xdr:col>
      <xdr:colOff>63500</xdr:colOff>
      <xdr:row>40</xdr:row>
      <xdr:rowOff>37895</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21323300" y="6895628"/>
          <a:ext cx="8382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159748</xdr:rowOff>
    </xdr:from>
    <xdr:to>
      <xdr:col>107</xdr:col>
      <xdr:colOff>101600</xdr:colOff>
      <xdr:row>40</xdr:row>
      <xdr:rowOff>89898</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20383500" y="684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37628</xdr:rowOff>
    </xdr:from>
    <xdr:to>
      <xdr:col>111</xdr:col>
      <xdr:colOff>177800</xdr:colOff>
      <xdr:row>40</xdr:row>
      <xdr:rowOff>39098</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20434300" y="6895628"/>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161265</xdr:rowOff>
    </xdr:from>
    <xdr:to>
      <xdr:col>102</xdr:col>
      <xdr:colOff>165100</xdr:colOff>
      <xdr:row>40</xdr:row>
      <xdr:rowOff>91415</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9494500" y="684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39098</xdr:rowOff>
    </xdr:from>
    <xdr:to>
      <xdr:col>107</xdr:col>
      <xdr:colOff>50800</xdr:colOff>
      <xdr:row>40</xdr:row>
      <xdr:rowOff>40615</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9545300" y="6897098"/>
          <a:ext cx="889000" cy="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163109</xdr:rowOff>
    </xdr:from>
    <xdr:to>
      <xdr:col>98</xdr:col>
      <xdr:colOff>38100</xdr:colOff>
      <xdr:row>40</xdr:row>
      <xdr:rowOff>93259</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8605500" y="684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40615</xdr:rowOff>
    </xdr:from>
    <xdr:to>
      <xdr:col>102</xdr:col>
      <xdr:colOff>114300</xdr:colOff>
      <xdr:row>40</xdr:row>
      <xdr:rowOff>42459</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8656300" y="6898615"/>
          <a:ext cx="889000" cy="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57360</xdr:rowOff>
    </xdr:from>
    <xdr:ext cx="534377" cy="259045"/>
    <xdr:sp macro="" textlink="">
      <xdr:nvSpPr>
        <xdr:cNvPr id="598" name="n_1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21043411" y="640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76273</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0167111" y="641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89867</xdr:rowOff>
    </xdr:from>
    <xdr:ext cx="534377" cy="259045"/>
    <xdr:sp macro="" textlink="">
      <xdr:nvSpPr>
        <xdr:cNvPr id="600" name="n_3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9278111" y="643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167278</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8389111" y="651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79555</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21043411" y="693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81025</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0167111" y="693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82542</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9278111" y="694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84386</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8389111" y="694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00000000-0008-0000-0F00-00007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57150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6318864" y="9702165"/>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00000000-0008-0000-0F00-000076020000}"/>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00000000-0008-0000-0F00-000078020000}"/>
            </a:ext>
          </a:extLst>
        </xdr:cNvPr>
        <xdr:cNvSpPr txBox="1"/>
      </xdr:nvSpPr>
      <xdr:spPr>
        <a:xfrm>
          <a:off x="16357600" y="94773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55897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00000000-0008-0000-0F00-00007A020000}"/>
            </a:ext>
          </a:extLst>
        </xdr:cNvPr>
        <xdr:cNvSpPr txBox="1"/>
      </xdr:nvSpPr>
      <xdr:spPr>
        <a:xfrm>
          <a:off x="16357600" y="1017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33020</xdr:rowOff>
    </xdr:from>
    <xdr:to>
      <xdr:col>85</xdr:col>
      <xdr:colOff>177800</xdr:colOff>
      <xdr:row>60</xdr:row>
      <xdr:rowOff>134620</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62687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139700</xdr:rowOff>
    </xdr:from>
    <xdr:to>
      <xdr:col>76</xdr:col>
      <xdr:colOff>165100</xdr:colOff>
      <xdr:row>60</xdr:row>
      <xdr:rowOff>69850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4541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139700</xdr:rowOff>
    </xdr:from>
    <xdr:to>
      <xdr:col>72</xdr:col>
      <xdr:colOff>38100</xdr:colOff>
      <xdr:row>60</xdr:row>
      <xdr:rowOff>69850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3652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80645</xdr:rowOff>
    </xdr:from>
    <xdr:to>
      <xdr:col>67</xdr:col>
      <xdr:colOff>101600</xdr:colOff>
      <xdr:row>61</xdr:row>
      <xdr:rowOff>10795</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2763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00000000-0008-0000-0F00-000086020000}"/>
            </a:ext>
          </a:extLst>
        </xdr:cNvPr>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135890</xdr:rowOff>
    </xdr:from>
    <xdr:to>
      <xdr:col>81</xdr:col>
      <xdr:colOff>101600</xdr:colOff>
      <xdr:row>61</xdr:row>
      <xdr:rowOff>66040</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5430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xdr:rowOff>
    </xdr:from>
    <xdr:to>
      <xdr:col>85</xdr:col>
      <xdr:colOff>127000</xdr:colOff>
      <xdr:row>61</xdr:row>
      <xdr:rowOff>57150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5481300" y="104736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15240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4592300" y="104241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53975</xdr:rowOff>
    </xdr:from>
    <xdr:to>
      <xdr:col>72</xdr:col>
      <xdr:colOff>38100</xdr:colOff>
      <xdr:row>60</xdr:row>
      <xdr:rowOff>155575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3652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104775</xdr:rowOff>
    </xdr:from>
    <xdr:to>
      <xdr:col>76</xdr:col>
      <xdr:colOff>114300</xdr:colOff>
      <xdr:row>60</xdr:row>
      <xdr:rowOff>137160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3703300" y="103917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132080</xdr:rowOff>
    </xdr:from>
    <xdr:to>
      <xdr:col>67</xdr:col>
      <xdr:colOff>101600</xdr:colOff>
      <xdr:row>60</xdr:row>
      <xdr:rowOff>62230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2763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11430</xdr:rowOff>
    </xdr:from>
    <xdr:to>
      <xdr:col>71</xdr:col>
      <xdr:colOff>177800</xdr:colOff>
      <xdr:row>60</xdr:row>
      <xdr:rowOff>104775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814300" y="1029843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86377</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4389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86377</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3500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1922</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2611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57167</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52660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4389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146702</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3500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00000000-0008-0000-0F00-0000A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70866</xdr:rowOff>
    </xdr:from>
    <xdr:to>
      <xdr:col>116</xdr:col>
      <xdr:colOff>62864</xdr:colOff>
      <xdr:row>63</xdr:row>
      <xdr:rowOff>153162</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flipV="1">
          <a:off x="22160864" y="9500616"/>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00000000-0008-0000-0F00-0000AD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17543</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00000000-0008-0000-0F00-0000AF020000}"/>
            </a:ext>
          </a:extLst>
        </xdr:cNvPr>
        <xdr:cNvSpPr txBox="1"/>
      </xdr:nvSpPr>
      <xdr:spPr>
        <a:xfrm>
          <a:off x="22199600" y="927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70866</xdr:rowOff>
    </xdr:from>
    <xdr:to>
      <xdr:col>116</xdr:col>
      <xdr:colOff>152400</xdr:colOff>
      <xdr:row>55</xdr:row>
      <xdr:rowOff>70866</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22072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68089</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00000000-0008-0000-0F00-0000B1020000}"/>
            </a:ext>
          </a:extLst>
        </xdr:cNvPr>
        <xdr:cNvSpPr txBox="1"/>
      </xdr:nvSpPr>
      <xdr:spPr>
        <a:xfrm>
          <a:off x="22199600" y="10526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45212</xdr:rowOff>
    </xdr:from>
    <xdr:to>
      <xdr:col>116</xdr:col>
      <xdr:colOff>114300</xdr:colOff>
      <xdr:row>62</xdr:row>
      <xdr:rowOff>146812</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22110700" y="106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54356</xdr:rowOff>
    </xdr:from>
    <xdr:to>
      <xdr:col>112</xdr:col>
      <xdr:colOff>38100</xdr:colOff>
      <xdr:row>62</xdr:row>
      <xdr:rowOff>155956</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21272500" y="1068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54356</xdr:rowOff>
    </xdr:from>
    <xdr:to>
      <xdr:col>107</xdr:col>
      <xdr:colOff>101600</xdr:colOff>
      <xdr:row>62</xdr:row>
      <xdr:rowOff>155956</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20383500" y="1068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19494500" y="1069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860550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10922</xdr:rowOff>
    </xdr:from>
    <xdr:to>
      <xdr:col>116</xdr:col>
      <xdr:colOff>114300</xdr:colOff>
      <xdr:row>63</xdr:row>
      <xdr:rowOff>112522</xdr:rowOff>
    </xdr:to>
    <xdr:sp macro="" textlink="">
      <xdr:nvSpPr>
        <xdr:cNvPr id="700" name="楕円 699">
          <a:extLst>
            <a:ext uri="{FF2B5EF4-FFF2-40B4-BE49-F238E27FC236}">
              <a16:creationId xmlns:a16="http://schemas.microsoft.com/office/drawing/2014/main" id="{00000000-0008-0000-0F00-0000BC020000}"/>
            </a:ext>
          </a:extLst>
        </xdr:cNvPr>
        <xdr:cNvSpPr/>
      </xdr:nvSpPr>
      <xdr:spPr>
        <a:xfrm>
          <a:off x="221107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97299</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00000000-0008-0000-0F00-0000BD020000}"/>
            </a:ext>
          </a:extLst>
        </xdr:cNvPr>
        <xdr:cNvSpPr txBox="1"/>
      </xdr:nvSpPr>
      <xdr:spPr>
        <a:xfrm>
          <a:off x="22199600" y="1072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10922</xdr:rowOff>
    </xdr:from>
    <xdr:to>
      <xdr:col>112</xdr:col>
      <xdr:colOff>38100</xdr:colOff>
      <xdr:row>63</xdr:row>
      <xdr:rowOff>112522</xdr:rowOff>
    </xdr:to>
    <xdr:sp macro="" textlink="">
      <xdr:nvSpPr>
        <xdr:cNvPr id="702" name="楕円 701">
          <a:extLst>
            <a:ext uri="{FF2B5EF4-FFF2-40B4-BE49-F238E27FC236}">
              <a16:creationId xmlns:a16="http://schemas.microsoft.com/office/drawing/2014/main" id="{00000000-0008-0000-0F00-0000BE020000}"/>
            </a:ext>
          </a:extLst>
        </xdr:cNvPr>
        <xdr:cNvSpPr/>
      </xdr:nvSpPr>
      <xdr:spPr>
        <a:xfrm>
          <a:off x="21272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61722</xdr:rowOff>
    </xdr:from>
    <xdr:to>
      <xdr:col>116</xdr:col>
      <xdr:colOff>63500</xdr:colOff>
      <xdr:row>63</xdr:row>
      <xdr:rowOff>61722</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21323300" y="10863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10922</xdr:rowOff>
    </xdr:from>
    <xdr:to>
      <xdr:col>107</xdr:col>
      <xdr:colOff>101600</xdr:colOff>
      <xdr:row>63</xdr:row>
      <xdr:rowOff>112522</xdr:rowOff>
    </xdr:to>
    <xdr:sp macro="" textlink="">
      <xdr:nvSpPr>
        <xdr:cNvPr id="704" name="楕円 703">
          <a:extLst>
            <a:ext uri="{FF2B5EF4-FFF2-40B4-BE49-F238E27FC236}">
              <a16:creationId xmlns:a16="http://schemas.microsoft.com/office/drawing/2014/main" id="{00000000-0008-0000-0F00-0000C0020000}"/>
            </a:ext>
          </a:extLst>
        </xdr:cNvPr>
        <xdr:cNvSpPr/>
      </xdr:nvSpPr>
      <xdr:spPr>
        <a:xfrm>
          <a:off x="20383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61722</xdr:rowOff>
    </xdr:from>
    <xdr:to>
      <xdr:col>111</xdr:col>
      <xdr:colOff>177800</xdr:colOff>
      <xdr:row>63</xdr:row>
      <xdr:rowOff>61722</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20434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10922</xdr:rowOff>
    </xdr:from>
    <xdr:to>
      <xdr:col>102</xdr:col>
      <xdr:colOff>165100</xdr:colOff>
      <xdr:row>63</xdr:row>
      <xdr:rowOff>112522</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9494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61722</xdr:rowOff>
    </xdr:from>
    <xdr:to>
      <xdr:col>107</xdr:col>
      <xdr:colOff>50800</xdr:colOff>
      <xdr:row>63</xdr:row>
      <xdr:rowOff>61722</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9545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10922</xdr:rowOff>
    </xdr:from>
    <xdr:to>
      <xdr:col>98</xdr:col>
      <xdr:colOff>38100</xdr:colOff>
      <xdr:row>63</xdr:row>
      <xdr:rowOff>112522</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18605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61722</xdr:rowOff>
    </xdr:from>
    <xdr:to>
      <xdr:col>102</xdr:col>
      <xdr:colOff>114300</xdr:colOff>
      <xdr:row>63</xdr:row>
      <xdr:rowOff>61722</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656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1033</xdr:rowOff>
    </xdr:from>
    <xdr:ext cx="469744" cy="259045"/>
    <xdr:sp macro="" textlink="">
      <xdr:nvSpPr>
        <xdr:cNvPr id="710" name="n_1aveValue【保健センター・保健所】&#10;一人当たり面積">
          <a:extLst>
            <a:ext uri="{FF2B5EF4-FFF2-40B4-BE49-F238E27FC236}">
              <a16:creationId xmlns:a16="http://schemas.microsoft.com/office/drawing/2014/main" id="{00000000-0008-0000-0F00-0000C6020000}"/>
            </a:ext>
          </a:extLst>
        </xdr:cNvPr>
        <xdr:cNvSpPr txBox="1"/>
      </xdr:nvSpPr>
      <xdr:spPr>
        <a:xfrm>
          <a:off x="21075727" y="1045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1033</xdr:rowOff>
    </xdr:from>
    <xdr:ext cx="469744" cy="259045"/>
    <xdr:sp macro="" textlink="">
      <xdr:nvSpPr>
        <xdr:cNvPr id="711" name="n_2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20199427" y="1045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10177</xdr:rowOff>
    </xdr:from>
    <xdr:ext cx="469744" cy="259045"/>
    <xdr:sp macro="" textlink="">
      <xdr:nvSpPr>
        <xdr:cNvPr id="712" name="n_3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193104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713" name="n_4aveValue【保健センター・保健所】&#10;一人当たり面積">
          <a:extLst>
            <a:ext uri="{FF2B5EF4-FFF2-40B4-BE49-F238E27FC236}">
              <a16:creationId xmlns:a16="http://schemas.microsoft.com/office/drawing/2014/main" id="{00000000-0008-0000-0F00-0000C9020000}"/>
            </a:ext>
          </a:extLst>
        </xdr:cNvPr>
        <xdr:cNvSpPr txBox="1"/>
      </xdr:nvSpPr>
      <xdr:spPr>
        <a:xfrm>
          <a:off x="184214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103649</xdr:rowOff>
    </xdr:from>
    <xdr:ext cx="469744" cy="259045"/>
    <xdr:sp macro="" textlink="">
      <xdr:nvSpPr>
        <xdr:cNvPr id="714" name="n_1mainValue【保健センター・保健所】&#10;一人当たり面積">
          <a:extLst>
            <a:ext uri="{FF2B5EF4-FFF2-40B4-BE49-F238E27FC236}">
              <a16:creationId xmlns:a16="http://schemas.microsoft.com/office/drawing/2014/main" id="{00000000-0008-0000-0F00-0000CA020000}"/>
            </a:ext>
          </a:extLst>
        </xdr:cNvPr>
        <xdr:cNvSpPr txBox="1"/>
      </xdr:nvSpPr>
      <xdr:spPr>
        <a:xfrm>
          <a:off x="210757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103649</xdr:rowOff>
    </xdr:from>
    <xdr:ext cx="469744" cy="259045"/>
    <xdr:sp macro="" textlink="">
      <xdr:nvSpPr>
        <xdr:cNvPr id="715" name="n_2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20199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103649</xdr:rowOff>
    </xdr:from>
    <xdr:ext cx="469744" cy="259045"/>
    <xdr:sp macro="" textlink="">
      <xdr:nvSpPr>
        <xdr:cNvPr id="716" name="n_3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19310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103649</xdr:rowOff>
    </xdr:from>
    <xdr:ext cx="469744" cy="259045"/>
    <xdr:sp macro="" textlink="">
      <xdr:nvSpPr>
        <xdr:cNvPr id="717" name="n_4mainValue【保健センター・保健所】&#10;一人当たり面積">
          <a:extLst>
            <a:ext uri="{FF2B5EF4-FFF2-40B4-BE49-F238E27FC236}">
              <a16:creationId xmlns:a16="http://schemas.microsoft.com/office/drawing/2014/main" id="{00000000-0008-0000-0F00-0000CD020000}"/>
            </a:ext>
          </a:extLst>
        </xdr:cNvPr>
        <xdr:cNvSpPr txBox="1"/>
      </xdr:nvSpPr>
      <xdr:spPr>
        <a:xfrm>
          <a:off x="18421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F00-0000E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97537</xdr:rowOff>
    </xdr:from>
    <xdr:to>
      <xdr:col>85</xdr:col>
      <xdr:colOff>126364</xdr:colOff>
      <xdr:row>84</xdr:row>
      <xdr:rowOff>154687</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flipV="1">
          <a:off x="16318864" y="13299187"/>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158514</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0000000-0008-0000-0F00-0000E5020000}"/>
            </a:ext>
          </a:extLst>
        </xdr:cNvPr>
        <xdr:cNvSpPr txBox="1"/>
      </xdr:nvSpPr>
      <xdr:spPr>
        <a:xfrm>
          <a:off x="16357600" y="1456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154687</xdr:rowOff>
    </xdr:from>
    <xdr:to>
      <xdr:col>86</xdr:col>
      <xdr:colOff>25400</xdr:colOff>
      <xdr:row>84</xdr:row>
      <xdr:rowOff>154687</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6230600" y="14556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44214</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0000000-0008-0000-0F00-0000E7020000}"/>
            </a:ext>
          </a:extLst>
        </xdr:cNvPr>
        <xdr:cNvSpPr txBox="1"/>
      </xdr:nvSpPr>
      <xdr:spPr>
        <a:xfrm>
          <a:off x="16357600" y="1307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97537</xdr:rowOff>
    </xdr:from>
    <xdr:to>
      <xdr:col>86</xdr:col>
      <xdr:colOff>25400</xdr:colOff>
      <xdr:row>77</xdr:row>
      <xdr:rowOff>97537</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6230600" y="13299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83329</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00000000-0008-0000-0F00-0000E9020000}"/>
            </a:ext>
          </a:extLst>
        </xdr:cNvPr>
        <xdr:cNvSpPr txBox="1"/>
      </xdr:nvSpPr>
      <xdr:spPr>
        <a:xfrm>
          <a:off x="16357600" y="1362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60452</xdr:rowOff>
    </xdr:from>
    <xdr:to>
      <xdr:col>85</xdr:col>
      <xdr:colOff>177800</xdr:colOff>
      <xdr:row>80</xdr:row>
      <xdr:rowOff>162052</xdr:rowOff>
    </xdr:to>
    <xdr:sp macro="" textlink="">
      <xdr:nvSpPr>
        <xdr:cNvPr id="746" name="フローチャート: 判断 745">
          <a:extLst>
            <a:ext uri="{FF2B5EF4-FFF2-40B4-BE49-F238E27FC236}">
              <a16:creationId xmlns:a16="http://schemas.microsoft.com/office/drawing/2014/main" id="{00000000-0008-0000-0F00-0000EA020000}"/>
            </a:ext>
          </a:extLst>
        </xdr:cNvPr>
        <xdr:cNvSpPr/>
      </xdr:nvSpPr>
      <xdr:spPr>
        <a:xfrm>
          <a:off x="16268700" y="1377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44450</xdr:rowOff>
    </xdr:from>
    <xdr:to>
      <xdr:col>81</xdr:col>
      <xdr:colOff>101600</xdr:colOff>
      <xdr:row>80</xdr:row>
      <xdr:rowOff>146050</xdr:rowOff>
    </xdr:to>
    <xdr:sp macro="" textlink="">
      <xdr:nvSpPr>
        <xdr:cNvPr id="747" name="フローチャート: 判断 746">
          <a:extLst>
            <a:ext uri="{FF2B5EF4-FFF2-40B4-BE49-F238E27FC236}">
              <a16:creationId xmlns:a16="http://schemas.microsoft.com/office/drawing/2014/main" id="{00000000-0008-0000-0F00-0000EB020000}"/>
            </a:ext>
          </a:extLst>
        </xdr:cNvPr>
        <xdr:cNvSpPr/>
      </xdr:nvSpPr>
      <xdr:spPr>
        <a:xfrm>
          <a:off x="1543050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17018</xdr:rowOff>
    </xdr:from>
    <xdr:to>
      <xdr:col>76</xdr:col>
      <xdr:colOff>165100</xdr:colOff>
      <xdr:row>80</xdr:row>
      <xdr:rowOff>118618</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4541500" y="1373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163322</xdr:rowOff>
    </xdr:from>
    <xdr:to>
      <xdr:col>72</xdr:col>
      <xdr:colOff>38100</xdr:colOff>
      <xdr:row>80</xdr:row>
      <xdr:rowOff>93472</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3652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99313</xdr:rowOff>
    </xdr:from>
    <xdr:to>
      <xdr:col>67</xdr:col>
      <xdr:colOff>101600</xdr:colOff>
      <xdr:row>81</xdr:row>
      <xdr:rowOff>29463</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2763500" y="1381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151892</xdr:rowOff>
    </xdr:from>
    <xdr:to>
      <xdr:col>85</xdr:col>
      <xdr:colOff>177800</xdr:colOff>
      <xdr:row>84</xdr:row>
      <xdr:rowOff>82042</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6268700" y="1438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66819</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00000000-0008-0000-0F00-0000F5020000}"/>
            </a:ext>
          </a:extLst>
        </xdr:cNvPr>
        <xdr:cNvSpPr txBox="1"/>
      </xdr:nvSpPr>
      <xdr:spPr>
        <a:xfrm>
          <a:off x="16357600" y="14297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131318</xdr:rowOff>
    </xdr:from>
    <xdr:to>
      <xdr:col>81</xdr:col>
      <xdr:colOff>101600</xdr:colOff>
      <xdr:row>84</xdr:row>
      <xdr:rowOff>61468</xdr:rowOff>
    </xdr:to>
    <xdr:sp macro="" textlink="">
      <xdr:nvSpPr>
        <xdr:cNvPr id="758" name="楕円 757">
          <a:extLst>
            <a:ext uri="{FF2B5EF4-FFF2-40B4-BE49-F238E27FC236}">
              <a16:creationId xmlns:a16="http://schemas.microsoft.com/office/drawing/2014/main" id="{00000000-0008-0000-0F00-0000F6020000}"/>
            </a:ext>
          </a:extLst>
        </xdr:cNvPr>
        <xdr:cNvSpPr/>
      </xdr:nvSpPr>
      <xdr:spPr>
        <a:xfrm>
          <a:off x="15430500" y="1436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10668</xdr:rowOff>
    </xdr:from>
    <xdr:to>
      <xdr:col>85</xdr:col>
      <xdr:colOff>127000</xdr:colOff>
      <xdr:row>84</xdr:row>
      <xdr:rowOff>31242</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5481300" y="1441246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101600</xdr:rowOff>
    </xdr:from>
    <xdr:to>
      <xdr:col>76</xdr:col>
      <xdr:colOff>165100</xdr:colOff>
      <xdr:row>84</xdr:row>
      <xdr:rowOff>31750</xdr:rowOff>
    </xdr:to>
    <xdr:sp macro="" textlink="">
      <xdr:nvSpPr>
        <xdr:cNvPr id="760" name="楕円 759">
          <a:extLst>
            <a:ext uri="{FF2B5EF4-FFF2-40B4-BE49-F238E27FC236}">
              <a16:creationId xmlns:a16="http://schemas.microsoft.com/office/drawing/2014/main" id="{00000000-0008-0000-0F00-0000F8020000}"/>
            </a:ext>
          </a:extLst>
        </xdr:cNvPr>
        <xdr:cNvSpPr/>
      </xdr:nvSpPr>
      <xdr:spPr>
        <a:xfrm>
          <a:off x="14541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152400</xdr:rowOff>
    </xdr:from>
    <xdr:to>
      <xdr:col>81</xdr:col>
      <xdr:colOff>50800</xdr:colOff>
      <xdr:row>84</xdr:row>
      <xdr:rowOff>10668</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4592300" y="1438275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69596</xdr:rowOff>
    </xdr:from>
    <xdr:to>
      <xdr:col>72</xdr:col>
      <xdr:colOff>38100</xdr:colOff>
      <xdr:row>83</xdr:row>
      <xdr:rowOff>171196</xdr:rowOff>
    </xdr:to>
    <xdr:sp macro="" textlink="">
      <xdr:nvSpPr>
        <xdr:cNvPr id="762" name="楕円 761">
          <a:extLst>
            <a:ext uri="{FF2B5EF4-FFF2-40B4-BE49-F238E27FC236}">
              <a16:creationId xmlns:a16="http://schemas.microsoft.com/office/drawing/2014/main" id="{00000000-0008-0000-0F00-0000FA020000}"/>
            </a:ext>
          </a:extLst>
        </xdr:cNvPr>
        <xdr:cNvSpPr/>
      </xdr:nvSpPr>
      <xdr:spPr>
        <a:xfrm>
          <a:off x="13652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120396</xdr:rowOff>
    </xdr:from>
    <xdr:to>
      <xdr:col>76</xdr:col>
      <xdr:colOff>114300</xdr:colOff>
      <xdr:row>83</xdr:row>
      <xdr:rowOff>152400</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3703300" y="1435074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12446</xdr:rowOff>
    </xdr:from>
    <xdr:to>
      <xdr:col>67</xdr:col>
      <xdr:colOff>101600</xdr:colOff>
      <xdr:row>83</xdr:row>
      <xdr:rowOff>114046</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2763500" y="1424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63246</xdr:rowOff>
    </xdr:from>
    <xdr:to>
      <xdr:col>71</xdr:col>
      <xdr:colOff>177800</xdr:colOff>
      <xdr:row>83</xdr:row>
      <xdr:rowOff>120396</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2814300" y="1429359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00000000-0008-0000-0F00-0000FE020000}"/>
            </a:ext>
          </a:extLst>
        </xdr:cNvPr>
        <xdr:cNvSpPr txBox="1"/>
      </xdr:nvSpPr>
      <xdr:spPr>
        <a:xfrm>
          <a:off x="152660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135145</xdr:rowOff>
    </xdr:from>
    <xdr:ext cx="405111" cy="259045"/>
    <xdr:sp macro="" textlink="">
      <xdr:nvSpPr>
        <xdr:cNvPr id="767" name="n_2aveValue【消防施設】&#10;有形固定資産減価償却率">
          <a:extLst>
            <a:ext uri="{FF2B5EF4-FFF2-40B4-BE49-F238E27FC236}">
              <a16:creationId xmlns:a16="http://schemas.microsoft.com/office/drawing/2014/main" id="{00000000-0008-0000-0F00-0000FF020000}"/>
            </a:ext>
          </a:extLst>
        </xdr:cNvPr>
        <xdr:cNvSpPr txBox="1"/>
      </xdr:nvSpPr>
      <xdr:spPr>
        <a:xfrm>
          <a:off x="14389744" y="1350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109999</xdr:rowOff>
    </xdr:from>
    <xdr:ext cx="405111" cy="259045"/>
    <xdr:sp macro="" textlink="">
      <xdr:nvSpPr>
        <xdr:cNvPr id="768" name="n_3aveValue【消防施設】&#10;有形固定資産減価償却率">
          <a:extLst>
            <a:ext uri="{FF2B5EF4-FFF2-40B4-BE49-F238E27FC236}">
              <a16:creationId xmlns:a16="http://schemas.microsoft.com/office/drawing/2014/main" id="{00000000-0008-0000-0F00-000000030000}"/>
            </a:ext>
          </a:extLst>
        </xdr:cNvPr>
        <xdr:cNvSpPr txBox="1"/>
      </xdr:nvSpPr>
      <xdr:spPr>
        <a:xfrm>
          <a:off x="13500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45990</xdr:rowOff>
    </xdr:from>
    <xdr:ext cx="405111" cy="259045"/>
    <xdr:sp macro="" textlink="">
      <xdr:nvSpPr>
        <xdr:cNvPr id="769" name="n_4aveValue【消防施設】&#10;有形固定資産減価償却率">
          <a:extLst>
            <a:ext uri="{FF2B5EF4-FFF2-40B4-BE49-F238E27FC236}">
              <a16:creationId xmlns:a16="http://schemas.microsoft.com/office/drawing/2014/main" id="{00000000-0008-0000-0F00-000001030000}"/>
            </a:ext>
          </a:extLst>
        </xdr:cNvPr>
        <xdr:cNvSpPr txBox="1"/>
      </xdr:nvSpPr>
      <xdr:spPr>
        <a:xfrm>
          <a:off x="12611744" y="1359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52595</xdr:rowOff>
    </xdr:from>
    <xdr:ext cx="405111" cy="259045"/>
    <xdr:sp macro="" textlink="">
      <xdr:nvSpPr>
        <xdr:cNvPr id="770" name="n_1mainValue【消防施設】&#10;有形固定資産減価償却率">
          <a:extLst>
            <a:ext uri="{FF2B5EF4-FFF2-40B4-BE49-F238E27FC236}">
              <a16:creationId xmlns:a16="http://schemas.microsoft.com/office/drawing/2014/main" id="{00000000-0008-0000-0F00-000002030000}"/>
            </a:ext>
          </a:extLst>
        </xdr:cNvPr>
        <xdr:cNvSpPr txBox="1"/>
      </xdr:nvSpPr>
      <xdr:spPr>
        <a:xfrm>
          <a:off x="15266044" y="1445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22877</xdr:rowOff>
    </xdr:from>
    <xdr:ext cx="405111" cy="259045"/>
    <xdr:sp macro="" textlink="">
      <xdr:nvSpPr>
        <xdr:cNvPr id="771" name="n_2mainValue【消防施設】&#10;有形固定資産減価償却率">
          <a:extLst>
            <a:ext uri="{FF2B5EF4-FFF2-40B4-BE49-F238E27FC236}">
              <a16:creationId xmlns:a16="http://schemas.microsoft.com/office/drawing/2014/main" id="{00000000-0008-0000-0F00-000003030000}"/>
            </a:ext>
          </a:extLst>
        </xdr:cNvPr>
        <xdr:cNvSpPr txBox="1"/>
      </xdr:nvSpPr>
      <xdr:spPr>
        <a:xfrm>
          <a:off x="143897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162323</xdr:rowOff>
    </xdr:from>
    <xdr:ext cx="405111" cy="259045"/>
    <xdr:sp macro="" textlink="">
      <xdr:nvSpPr>
        <xdr:cNvPr id="772" name="n_3mainValue【消防施設】&#10;有形固定資産減価償却率">
          <a:extLst>
            <a:ext uri="{FF2B5EF4-FFF2-40B4-BE49-F238E27FC236}">
              <a16:creationId xmlns:a16="http://schemas.microsoft.com/office/drawing/2014/main" id="{00000000-0008-0000-0F00-000004030000}"/>
            </a:ext>
          </a:extLst>
        </xdr:cNvPr>
        <xdr:cNvSpPr txBox="1"/>
      </xdr:nvSpPr>
      <xdr:spPr>
        <a:xfrm>
          <a:off x="13500744" y="1439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105173</xdr:rowOff>
    </xdr:from>
    <xdr:ext cx="405111" cy="259045"/>
    <xdr:sp macro="" textlink="">
      <xdr:nvSpPr>
        <xdr:cNvPr id="773" name="n_4mainValue【消防施設】&#10;有形固定資産減価償却率">
          <a:extLst>
            <a:ext uri="{FF2B5EF4-FFF2-40B4-BE49-F238E27FC236}">
              <a16:creationId xmlns:a16="http://schemas.microsoft.com/office/drawing/2014/main" id="{00000000-0008-0000-0F00-000005030000}"/>
            </a:ext>
          </a:extLst>
        </xdr:cNvPr>
        <xdr:cNvSpPr txBox="1"/>
      </xdr:nvSpPr>
      <xdr:spPr>
        <a:xfrm>
          <a:off x="12611744" y="1433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F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00000000-0008-0000-0F00-00001C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82550</xdr:rowOff>
    </xdr:from>
    <xdr:to>
      <xdr:col>116</xdr:col>
      <xdr:colOff>62864</xdr:colOff>
      <xdr:row>86</xdr:row>
      <xdr:rowOff>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flipV="1">
          <a:off x="22160864" y="132842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8" name="【消防施設】&#10;一人当たり面積最小値テキスト">
          <a:extLst>
            <a:ext uri="{FF2B5EF4-FFF2-40B4-BE49-F238E27FC236}">
              <a16:creationId xmlns:a16="http://schemas.microsoft.com/office/drawing/2014/main" id="{00000000-0008-0000-0F00-00001E03000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29227</xdr:rowOff>
    </xdr:from>
    <xdr:ext cx="469744" cy="259045"/>
    <xdr:sp macro="" textlink="">
      <xdr:nvSpPr>
        <xdr:cNvPr id="800" name="【消防施設】&#10;一人当たり面積最大値テキスト">
          <a:extLst>
            <a:ext uri="{FF2B5EF4-FFF2-40B4-BE49-F238E27FC236}">
              <a16:creationId xmlns:a16="http://schemas.microsoft.com/office/drawing/2014/main" id="{00000000-0008-0000-0F00-000020030000}"/>
            </a:ext>
          </a:extLst>
        </xdr:cNvPr>
        <xdr:cNvSpPr txBox="1"/>
      </xdr:nvSpPr>
      <xdr:spPr>
        <a:xfrm>
          <a:off x="22199600"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82550</xdr:rowOff>
    </xdr:from>
    <xdr:to>
      <xdr:col>116</xdr:col>
      <xdr:colOff>152400</xdr:colOff>
      <xdr:row>77</xdr:row>
      <xdr:rowOff>82550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22072600" y="1328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149877</xdr:rowOff>
    </xdr:from>
    <xdr:ext cx="469744" cy="259045"/>
    <xdr:sp macro="" textlink="">
      <xdr:nvSpPr>
        <xdr:cNvPr id="802" name="【消防施設】&#10;一人当たり面積平均値テキスト">
          <a:extLst>
            <a:ext uri="{FF2B5EF4-FFF2-40B4-BE49-F238E27FC236}">
              <a16:creationId xmlns:a16="http://schemas.microsoft.com/office/drawing/2014/main" id="{00000000-0008-0000-0F00-000022030000}"/>
            </a:ext>
          </a:extLst>
        </xdr:cNvPr>
        <xdr:cNvSpPr txBox="1"/>
      </xdr:nvSpPr>
      <xdr:spPr>
        <a:xfrm>
          <a:off x="22199600" y="14037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127000</xdr:rowOff>
    </xdr:from>
    <xdr:to>
      <xdr:col>116</xdr:col>
      <xdr:colOff>114300</xdr:colOff>
      <xdr:row>83</xdr:row>
      <xdr:rowOff>57150</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221107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127000</xdr:rowOff>
    </xdr:from>
    <xdr:to>
      <xdr:col>112</xdr:col>
      <xdr:colOff>38100</xdr:colOff>
      <xdr:row>83</xdr:row>
      <xdr:rowOff>57150</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21272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127000</xdr:rowOff>
    </xdr:from>
    <xdr:to>
      <xdr:col>107</xdr:col>
      <xdr:colOff>101600</xdr:colOff>
      <xdr:row>83</xdr:row>
      <xdr:rowOff>57150</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20383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07" name="フローチャート: 判断 806">
          <a:extLst>
            <a:ext uri="{FF2B5EF4-FFF2-40B4-BE49-F238E27FC236}">
              <a16:creationId xmlns:a16="http://schemas.microsoft.com/office/drawing/2014/main" id="{00000000-0008-0000-0F00-000027030000}"/>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31750</xdr:rowOff>
    </xdr:from>
    <xdr:to>
      <xdr:col>116</xdr:col>
      <xdr:colOff>114300</xdr:colOff>
      <xdr:row>83</xdr:row>
      <xdr:rowOff>133350</xdr:rowOff>
    </xdr:to>
    <xdr:sp macro="" textlink="">
      <xdr:nvSpPr>
        <xdr:cNvPr id="813" name="楕円 812">
          <a:extLst>
            <a:ext uri="{FF2B5EF4-FFF2-40B4-BE49-F238E27FC236}">
              <a16:creationId xmlns:a16="http://schemas.microsoft.com/office/drawing/2014/main" id="{00000000-0008-0000-0F00-00002D030000}"/>
            </a:ext>
          </a:extLst>
        </xdr:cNvPr>
        <xdr:cNvSpPr/>
      </xdr:nvSpPr>
      <xdr:spPr>
        <a:xfrm>
          <a:off x="221107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10177</xdr:rowOff>
    </xdr:from>
    <xdr:ext cx="469744" cy="259045"/>
    <xdr:sp macro="" textlink="">
      <xdr:nvSpPr>
        <xdr:cNvPr id="814" name="【消防施設】&#10;一人当たり面積該当値テキスト">
          <a:extLst>
            <a:ext uri="{FF2B5EF4-FFF2-40B4-BE49-F238E27FC236}">
              <a16:creationId xmlns:a16="http://schemas.microsoft.com/office/drawing/2014/main" id="{00000000-0008-0000-0F00-00002E030000}"/>
            </a:ext>
          </a:extLst>
        </xdr:cNvPr>
        <xdr:cNvSpPr txBox="1"/>
      </xdr:nvSpPr>
      <xdr:spPr>
        <a:xfrm>
          <a:off x="221996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31750</xdr:rowOff>
    </xdr:from>
    <xdr:to>
      <xdr:col>112</xdr:col>
      <xdr:colOff>38100</xdr:colOff>
      <xdr:row>83</xdr:row>
      <xdr:rowOff>133350</xdr:rowOff>
    </xdr:to>
    <xdr:sp macro="" textlink="">
      <xdr:nvSpPr>
        <xdr:cNvPr id="815" name="楕円 814">
          <a:extLst>
            <a:ext uri="{FF2B5EF4-FFF2-40B4-BE49-F238E27FC236}">
              <a16:creationId xmlns:a16="http://schemas.microsoft.com/office/drawing/2014/main" id="{00000000-0008-0000-0F00-00002F030000}"/>
            </a:ext>
          </a:extLst>
        </xdr:cNvPr>
        <xdr:cNvSpPr/>
      </xdr:nvSpPr>
      <xdr:spPr>
        <a:xfrm>
          <a:off x="21272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82550</xdr:rowOff>
    </xdr:from>
    <xdr:to>
      <xdr:col>116</xdr:col>
      <xdr:colOff>63500</xdr:colOff>
      <xdr:row>83</xdr:row>
      <xdr:rowOff>82550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21323300" y="14312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31750</xdr:rowOff>
    </xdr:from>
    <xdr:to>
      <xdr:col>107</xdr:col>
      <xdr:colOff>101600</xdr:colOff>
      <xdr:row>83</xdr:row>
      <xdr:rowOff>133350</xdr:rowOff>
    </xdr:to>
    <xdr:sp macro="" textlink="">
      <xdr:nvSpPr>
        <xdr:cNvPr id="817" name="楕円 816">
          <a:extLst>
            <a:ext uri="{FF2B5EF4-FFF2-40B4-BE49-F238E27FC236}">
              <a16:creationId xmlns:a16="http://schemas.microsoft.com/office/drawing/2014/main" id="{00000000-0008-0000-0F00-000031030000}"/>
            </a:ext>
          </a:extLst>
        </xdr:cNvPr>
        <xdr:cNvSpPr/>
      </xdr:nvSpPr>
      <xdr:spPr>
        <a:xfrm>
          <a:off x="20383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82550</xdr:rowOff>
    </xdr:from>
    <xdr:to>
      <xdr:col>111</xdr:col>
      <xdr:colOff>177800</xdr:colOff>
      <xdr:row>83</xdr:row>
      <xdr:rowOff>82550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20434300" y="1431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31750</xdr:rowOff>
    </xdr:from>
    <xdr:to>
      <xdr:col>102</xdr:col>
      <xdr:colOff>165100</xdr:colOff>
      <xdr:row>83</xdr:row>
      <xdr:rowOff>133350</xdr:rowOff>
    </xdr:to>
    <xdr:sp macro="" textlink="">
      <xdr:nvSpPr>
        <xdr:cNvPr id="819" name="楕円 818">
          <a:extLst>
            <a:ext uri="{FF2B5EF4-FFF2-40B4-BE49-F238E27FC236}">
              <a16:creationId xmlns:a16="http://schemas.microsoft.com/office/drawing/2014/main" id="{00000000-0008-0000-0F00-000033030000}"/>
            </a:ext>
          </a:extLst>
        </xdr:cNvPr>
        <xdr:cNvSpPr/>
      </xdr:nvSpPr>
      <xdr:spPr>
        <a:xfrm>
          <a:off x="19494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82550</xdr:rowOff>
    </xdr:from>
    <xdr:to>
      <xdr:col>107</xdr:col>
      <xdr:colOff>50800</xdr:colOff>
      <xdr:row>83</xdr:row>
      <xdr:rowOff>82550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19545300" y="1431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31750</xdr:rowOff>
    </xdr:from>
    <xdr:to>
      <xdr:col>98</xdr:col>
      <xdr:colOff>38100</xdr:colOff>
      <xdr:row>83</xdr:row>
      <xdr:rowOff>133350</xdr:rowOff>
    </xdr:to>
    <xdr:sp macro="" textlink="">
      <xdr:nvSpPr>
        <xdr:cNvPr id="821" name="楕円 820">
          <a:extLst>
            <a:ext uri="{FF2B5EF4-FFF2-40B4-BE49-F238E27FC236}">
              <a16:creationId xmlns:a16="http://schemas.microsoft.com/office/drawing/2014/main" id="{00000000-0008-0000-0F00-000035030000}"/>
            </a:ext>
          </a:extLst>
        </xdr:cNvPr>
        <xdr:cNvSpPr/>
      </xdr:nvSpPr>
      <xdr:spPr>
        <a:xfrm>
          <a:off x="18605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82550</xdr:rowOff>
    </xdr:from>
    <xdr:to>
      <xdr:col>102</xdr:col>
      <xdr:colOff>114300</xdr:colOff>
      <xdr:row>83</xdr:row>
      <xdr:rowOff>82550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18656300" y="1431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73677</xdr:rowOff>
    </xdr:from>
    <xdr:ext cx="469744" cy="259045"/>
    <xdr:sp macro="" textlink="">
      <xdr:nvSpPr>
        <xdr:cNvPr id="823" name="n_1aveValue【消防施設】&#10;一人当たり面積">
          <a:extLst>
            <a:ext uri="{FF2B5EF4-FFF2-40B4-BE49-F238E27FC236}">
              <a16:creationId xmlns:a16="http://schemas.microsoft.com/office/drawing/2014/main" id="{00000000-0008-0000-0F00-000037030000}"/>
            </a:ext>
          </a:extLst>
        </xdr:cNvPr>
        <xdr:cNvSpPr txBox="1"/>
      </xdr:nvSpPr>
      <xdr:spPr>
        <a:xfrm>
          <a:off x="210757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73677</xdr:rowOff>
    </xdr:from>
    <xdr:ext cx="469744" cy="259045"/>
    <xdr:sp macro="" textlink="">
      <xdr:nvSpPr>
        <xdr:cNvPr id="824" name="n_2aveValue【消防施設】&#10;一人当たり面積">
          <a:extLst>
            <a:ext uri="{FF2B5EF4-FFF2-40B4-BE49-F238E27FC236}">
              <a16:creationId xmlns:a16="http://schemas.microsoft.com/office/drawing/2014/main" id="{00000000-0008-0000-0F00-000038030000}"/>
            </a:ext>
          </a:extLst>
        </xdr:cNvPr>
        <xdr:cNvSpPr txBox="1"/>
      </xdr:nvSpPr>
      <xdr:spPr>
        <a:xfrm>
          <a:off x="20199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25" name="n_3aveValue【消防施設】&#10;一人当たり面積">
          <a:extLst>
            <a:ext uri="{FF2B5EF4-FFF2-40B4-BE49-F238E27FC236}">
              <a16:creationId xmlns:a16="http://schemas.microsoft.com/office/drawing/2014/main" id="{00000000-0008-0000-0F00-000039030000}"/>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26" name="n_4aveValue【消防施設】&#10;一人当たり面積">
          <a:extLst>
            <a:ext uri="{FF2B5EF4-FFF2-40B4-BE49-F238E27FC236}">
              <a16:creationId xmlns:a16="http://schemas.microsoft.com/office/drawing/2014/main" id="{00000000-0008-0000-0F00-00003A030000}"/>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124477</xdr:rowOff>
    </xdr:from>
    <xdr:ext cx="469744" cy="259045"/>
    <xdr:sp macro="" textlink="">
      <xdr:nvSpPr>
        <xdr:cNvPr id="827" name="n_1mainValue【消防施設】&#10;一人当たり面積">
          <a:extLst>
            <a:ext uri="{FF2B5EF4-FFF2-40B4-BE49-F238E27FC236}">
              <a16:creationId xmlns:a16="http://schemas.microsoft.com/office/drawing/2014/main" id="{00000000-0008-0000-0F00-00003B030000}"/>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124477</xdr:rowOff>
    </xdr:from>
    <xdr:ext cx="469744" cy="259045"/>
    <xdr:sp macro="" textlink="">
      <xdr:nvSpPr>
        <xdr:cNvPr id="828" name="n_2mainValue【消防施設】&#10;一人当たり面積">
          <a:extLst>
            <a:ext uri="{FF2B5EF4-FFF2-40B4-BE49-F238E27FC236}">
              <a16:creationId xmlns:a16="http://schemas.microsoft.com/office/drawing/2014/main" id="{00000000-0008-0000-0F00-00003C030000}"/>
            </a:ext>
          </a:extLst>
        </xdr:cNvPr>
        <xdr:cNvSpPr txBox="1"/>
      </xdr:nvSpPr>
      <xdr:spPr>
        <a:xfrm>
          <a:off x="20199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124477</xdr:rowOff>
    </xdr:from>
    <xdr:ext cx="469744" cy="259045"/>
    <xdr:sp macro="" textlink="">
      <xdr:nvSpPr>
        <xdr:cNvPr id="829" name="n_3mainValue【消防施設】&#10;一人当たり面積">
          <a:extLst>
            <a:ext uri="{FF2B5EF4-FFF2-40B4-BE49-F238E27FC236}">
              <a16:creationId xmlns:a16="http://schemas.microsoft.com/office/drawing/2014/main" id="{00000000-0008-0000-0F00-00003D030000}"/>
            </a:ext>
          </a:extLst>
        </xdr:cNvPr>
        <xdr:cNvSpPr txBox="1"/>
      </xdr:nvSpPr>
      <xdr:spPr>
        <a:xfrm>
          <a:off x="19310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124477</xdr:rowOff>
    </xdr:from>
    <xdr:ext cx="469744" cy="259045"/>
    <xdr:sp macro="" textlink="">
      <xdr:nvSpPr>
        <xdr:cNvPr id="830" name="n_4mainValue【消防施設】&#10;一人当たり面積">
          <a:extLst>
            <a:ext uri="{FF2B5EF4-FFF2-40B4-BE49-F238E27FC236}">
              <a16:creationId xmlns:a16="http://schemas.microsoft.com/office/drawing/2014/main" id="{00000000-0008-0000-0F00-00003E030000}"/>
            </a:ext>
          </a:extLst>
        </xdr:cNvPr>
        <xdr:cNvSpPr txBox="1"/>
      </xdr:nvSpPr>
      <xdr:spPr>
        <a:xfrm>
          <a:off x="18421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F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108586</xdr:rowOff>
    </xdr:from>
    <xdr:to>
      <xdr:col>85</xdr:col>
      <xdr:colOff>126364</xdr:colOff>
      <xdr:row>107</xdr:row>
      <xdr:rowOff>74295</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flipV="1">
          <a:off x="16318864" y="1708213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78122</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F00-000058030000}"/>
            </a:ext>
          </a:extLst>
        </xdr:cNvPr>
        <xdr:cNvSpPr txBox="1"/>
      </xdr:nvSpPr>
      <xdr:spPr>
        <a:xfrm>
          <a:off x="16357600" y="184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74295</xdr:rowOff>
    </xdr:from>
    <xdr:to>
      <xdr:col>86</xdr:col>
      <xdr:colOff>25400</xdr:colOff>
      <xdr:row>107</xdr:row>
      <xdr:rowOff>74295</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6230600" y="18419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55263</xdr:rowOff>
    </xdr:from>
    <xdr:ext cx="405111" cy="259045"/>
    <xdr:sp macro="" textlink="">
      <xdr:nvSpPr>
        <xdr:cNvPr id="858" name="【庁舎】&#10;有形固定資産減価償却率最大値テキスト">
          <a:extLst>
            <a:ext uri="{FF2B5EF4-FFF2-40B4-BE49-F238E27FC236}">
              <a16:creationId xmlns:a16="http://schemas.microsoft.com/office/drawing/2014/main" id="{00000000-0008-0000-0F00-00005A030000}"/>
            </a:ext>
          </a:extLst>
        </xdr:cNvPr>
        <xdr:cNvSpPr txBox="1"/>
      </xdr:nvSpPr>
      <xdr:spPr>
        <a:xfrm>
          <a:off x="16357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108586</xdr:rowOff>
    </xdr:from>
    <xdr:to>
      <xdr:col>86</xdr:col>
      <xdr:colOff>25400</xdr:colOff>
      <xdr:row>99</xdr:row>
      <xdr:rowOff>108586</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6230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87647</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F00-00005C030000}"/>
            </a:ext>
          </a:extLst>
        </xdr:cNvPr>
        <xdr:cNvSpPr txBox="1"/>
      </xdr:nvSpPr>
      <xdr:spPr>
        <a:xfrm>
          <a:off x="16357600" y="17746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109220</xdr:rowOff>
    </xdr:from>
    <xdr:to>
      <xdr:col>85</xdr:col>
      <xdr:colOff>177800</xdr:colOff>
      <xdr:row>104</xdr:row>
      <xdr:rowOff>39370</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62687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78739</xdr:rowOff>
    </xdr:from>
    <xdr:to>
      <xdr:col>81</xdr:col>
      <xdr:colOff>101600</xdr:colOff>
      <xdr:row>104</xdr:row>
      <xdr:rowOff>8889</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5430500" y="1773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48261</xdr:rowOff>
    </xdr:from>
    <xdr:to>
      <xdr:col>76</xdr:col>
      <xdr:colOff>165100</xdr:colOff>
      <xdr:row>103</xdr:row>
      <xdr:rowOff>149861</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4541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61595</xdr:rowOff>
    </xdr:from>
    <xdr:to>
      <xdr:col>72</xdr:col>
      <xdr:colOff>38100</xdr:colOff>
      <xdr:row>103</xdr:row>
      <xdr:rowOff>163195</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3652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2539</xdr:rowOff>
    </xdr:from>
    <xdr:to>
      <xdr:col>67</xdr:col>
      <xdr:colOff>101600</xdr:colOff>
      <xdr:row>103</xdr:row>
      <xdr:rowOff>104139</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276350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137795</xdr:rowOff>
    </xdr:from>
    <xdr:to>
      <xdr:col>85</xdr:col>
      <xdr:colOff>177800</xdr:colOff>
      <xdr:row>101</xdr:row>
      <xdr:rowOff>67945</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6268700" y="1728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160672</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F00-000068030000}"/>
            </a:ext>
          </a:extLst>
        </xdr:cNvPr>
        <xdr:cNvSpPr txBox="1"/>
      </xdr:nvSpPr>
      <xdr:spPr>
        <a:xfrm>
          <a:off x="16357600"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99695</xdr:rowOff>
    </xdr:from>
    <xdr:to>
      <xdr:col>81</xdr:col>
      <xdr:colOff>101600</xdr:colOff>
      <xdr:row>101</xdr:row>
      <xdr:rowOff>29845</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5430500" y="172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150495</xdr:rowOff>
    </xdr:from>
    <xdr:to>
      <xdr:col>85</xdr:col>
      <xdr:colOff>127000</xdr:colOff>
      <xdr:row>101</xdr:row>
      <xdr:rowOff>17145</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5481300" y="172954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63500</xdr:rowOff>
    </xdr:from>
    <xdr:to>
      <xdr:col>76</xdr:col>
      <xdr:colOff>165100</xdr:colOff>
      <xdr:row>100</xdr:row>
      <xdr:rowOff>165100</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4541500" y="172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114300</xdr:rowOff>
    </xdr:from>
    <xdr:to>
      <xdr:col>81</xdr:col>
      <xdr:colOff>50800</xdr:colOff>
      <xdr:row>100</xdr:row>
      <xdr:rowOff>150495</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a:off x="14592300" y="172593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25400</xdr:rowOff>
    </xdr:from>
    <xdr:to>
      <xdr:col>72</xdr:col>
      <xdr:colOff>38100</xdr:colOff>
      <xdr:row>100</xdr:row>
      <xdr:rowOff>127000</xdr:rowOff>
    </xdr:to>
    <xdr:sp macro="" textlink="">
      <xdr:nvSpPr>
        <xdr:cNvPr id="877" name="楕円 876">
          <a:extLst>
            <a:ext uri="{FF2B5EF4-FFF2-40B4-BE49-F238E27FC236}">
              <a16:creationId xmlns:a16="http://schemas.microsoft.com/office/drawing/2014/main" id="{00000000-0008-0000-0F00-00006D030000}"/>
            </a:ext>
          </a:extLst>
        </xdr:cNvPr>
        <xdr:cNvSpPr/>
      </xdr:nvSpPr>
      <xdr:spPr>
        <a:xfrm>
          <a:off x="13652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76200</xdr:rowOff>
    </xdr:from>
    <xdr:to>
      <xdr:col>76</xdr:col>
      <xdr:colOff>114300</xdr:colOff>
      <xdr:row>100</xdr:row>
      <xdr:rowOff>114300</xdr:rowOff>
    </xdr:to>
    <xdr:cxnSp macro="">
      <xdr:nvCxnSpPr>
        <xdr:cNvPr id="878" name="直線コネクタ 877">
          <a:extLst>
            <a:ext uri="{FF2B5EF4-FFF2-40B4-BE49-F238E27FC236}">
              <a16:creationId xmlns:a16="http://schemas.microsoft.com/office/drawing/2014/main" id="{00000000-0008-0000-0F00-00006E030000}"/>
            </a:ext>
          </a:extLst>
        </xdr:cNvPr>
        <xdr:cNvCxnSpPr/>
      </xdr:nvCxnSpPr>
      <xdr:spPr>
        <a:xfrm>
          <a:off x="13703300" y="17221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118745</xdr:rowOff>
    </xdr:from>
    <xdr:to>
      <xdr:col>67</xdr:col>
      <xdr:colOff>101600</xdr:colOff>
      <xdr:row>100</xdr:row>
      <xdr:rowOff>48895</xdr:rowOff>
    </xdr:to>
    <xdr:sp macro="" textlink="">
      <xdr:nvSpPr>
        <xdr:cNvPr id="879" name="楕円 878">
          <a:extLst>
            <a:ext uri="{FF2B5EF4-FFF2-40B4-BE49-F238E27FC236}">
              <a16:creationId xmlns:a16="http://schemas.microsoft.com/office/drawing/2014/main" id="{00000000-0008-0000-0F00-00006F030000}"/>
            </a:ext>
          </a:extLst>
        </xdr:cNvPr>
        <xdr:cNvSpPr/>
      </xdr:nvSpPr>
      <xdr:spPr>
        <a:xfrm>
          <a:off x="12763500" y="1709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169545</xdr:rowOff>
    </xdr:from>
    <xdr:to>
      <xdr:col>71</xdr:col>
      <xdr:colOff>177800</xdr:colOff>
      <xdr:row>100</xdr:row>
      <xdr:rowOff>76200</xdr:rowOff>
    </xdr:to>
    <xdr:cxnSp macro="">
      <xdr:nvCxnSpPr>
        <xdr:cNvPr id="880" name="直線コネクタ 879">
          <a:extLst>
            <a:ext uri="{FF2B5EF4-FFF2-40B4-BE49-F238E27FC236}">
              <a16:creationId xmlns:a16="http://schemas.microsoft.com/office/drawing/2014/main" id="{00000000-0008-0000-0F00-000070030000}"/>
            </a:ext>
          </a:extLst>
        </xdr:cNvPr>
        <xdr:cNvCxnSpPr/>
      </xdr:nvCxnSpPr>
      <xdr:spPr>
        <a:xfrm>
          <a:off x="12814300" y="1714309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F00-000071030000}"/>
            </a:ext>
          </a:extLst>
        </xdr:cNvPr>
        <xdr:cNvSpPr txBox="1"/>
      </xdr:nvSpPr>
      <xdr:spPr>
        <a:xfrm>
          <a:off x="15266044" y="1783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140988</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F00-000072030000}"/>
            </a:ext>
          </a:extLst>
        </xdr:cNvPr>
        <xdr:cNvSpPr txBox="1"/>
      </xdr:nvSpPr>
      <xdr:spPr>
        <a:xfrm>
          <a:off x="14389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154322</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F00-000073030000}"/>
            </a:ext>
          </a:extLst>
        </xdr:cNvPr>
        <xdr:cNvSpPr txBox="1"/>
      </xdr:nvSpPr>
      <xdr:spPr>
        <a:xfrm>
          <a:off x="13500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95266</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F00-000074030000}"/>
            </a:ext>
          </a:extLst>
        </xdr:cNvPr>
        <xdr:cNvSpPr txBox="1"/>
      </xdr:nvSpPr>
      <xdr:spPr>
        <a:xfrm>
          <a:off x="12611744"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46372</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F00-000075030000}"/>
            </a:ext>
          </a:extLst>
        </xdr:cNvPr>
        <xdr:cNvSpPr txBox="1"/>
      </xdr:nvSpPr>
      <xdr:spPr>
        <a:xfrm>
          <a:off x="15266044"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10177</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F00-000076030000}"/>
            </a:ext>
          </a:extLst>
        </xdr:cNvPr>
        <xdr:cNvSpPr txBox="1"/>
      </xdr:nvSpPr>
      <xdr:spPr>
        <a:xfrm>
          <a:off x="14389744" y="1698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143527</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F00-000077030000}"/>
            </a:ext>
          </a:extLst>
        </xdr:cNvPr>
        <xdr:cNvSpPr txBox="1"/>
      </xdr:nvSpPr>
      <xdr:spPr>
        <a:xfrm>
          <a:off x="13500744"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65422</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F00-000078030000}"/>
            </a:ext>
          </a:extLst>
        </xdr:cNvPr>
        <xdr:cNvSpPr txBox="1"/>
      </xdr:nvSpPr>
      <xdr:spPr>
        <a:xfrm>
          <a:off x="12611744" y="1686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00000000-0008-0000-0F00-00008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57150</xdr:rowOff>
    </xdr:from>
    <xdr:to>
      <xdr:col>116</xdr:col>
      <xdr:colOff>62864</xdr:colOff>
      <xdr:row>107</xdr:row>
      <xdr:rowOff>60961</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flipV="1">
          <a:off x="22160864" y="17373600"/>
          <a:ext cx="0" cy="103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913" name="【庁舎】&#10;一人当たり面積最小値テキスト">
          <a:extLst>
            <a:ext uri="{FF2B5EF4-FFF2-40B4-BE49-F238E27FC236}">
              <a16:creationId xmlns:a16="http://schemas.microsoft.com/office/drawing/2014/main" id="{00000000-0008-0000-0F00-000091030000}"/>
            </a:ext>
          </a:extLst>
        </xdr:cNvPr>
        <xdr:cNvSpPr txBox="1"/>
      </xdr:nvSpPr>
      <xdr:spPr>
        <a:xfrm>
          <a:off x="22199600"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22072600" y="18406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3827</xdr:rowOff>
    </xdr:from>
    <xdr:ext cx="469744" cy="259045"/>
    <xdr:sp macro="" textlink="">
      <xdr:nvSpPr>
        <xdr:cNvPr id="915" name="【庁舎】&#10;一人当たり面積最大値テキスト">
          <a:extLst>
            <a:ext uri="{FF2B5EF4-FFF2-40B4-BE49-F238E27FC236}">
              <a16:creationId xmlns:a16="http://schemas.microsoft.com/office/drawing/2014/main" id="{00000000-0008-0000-0F00-000093030000}"/>
            </a:ext>
          </a:extLst>
        </xdr:cNvPr>
        <xdr:cNvSpPr txBox="1"/>
      </xdr:nvSpPr>
      <xdr:spPr>
        <a:xfrm>
          <a:off x="22199600" y="1714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57150</xdr:rowOff>
    </xdr:from>
    <xdr:to>
      <xdr:col>116</xdr:col>
      <xdr:colOff>152400</xdr:colOff>
      <xdr:row>101</xdr:row>
      <xdr:rowOff>57150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22072600" y="1737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17" name="【庁舎】&#10;一人当たり面積平均値テキスト">
          <a:extLst>
            <a:ext uri="{FF2B5EF4-FFF2-40B4-BE49-F238E27FC236}">
              <a16:creationId xmlns:a16="http://schemas.microsoft.com/office/drawing/2014/main" id="{00000000-0008-0000-0F00-000095030000}"/>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18" name="フローチャート: 判断 917">
          <a:extLst>
            <a:ext uri="{FF2B5EF4-FFF2-40B4-BE49-F238E27FC236}">
              <a16:creationId xmlns:a16="http://schemas.microsoft.com/office/drawing/2014/main" id="{00000000-0008-0000-0F00-000096030000}"/>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71120</xdr:rowOff>
    </xdr:from>
    <xdr:to>
      <xdr:col>112</xdr:col>
      <xdr:colOff>38100</xdr:colOff>
      <xdr:row>106</xdr:row>
      <xdr:rowOff>1270</xdr:rowOff>
    </xdr:to>
    <xdr:sp macro="" textlink="">
      <xdr:nvSpPr>
        <xdr:cNvPr id="919" name="フローチャート: 判断 918">
          <a:extLst>
            <a:ext uri="{FF2B5EF4-FFF2-40B4-BE49-F238E27FC236}">
              <a16:creationId xmlns:a16="http://schemas.microsoft.com/office/drawing/2014/main" id="{00000000-0008-0000-0F00-000097030000}"/>
            </a:ext>
          </a:extLst>
        </xdr:cNvPr>
        <xdr:cNvSpPr/>
      </xdr:nvSpPr>
      <xdr:spPr>
        <a:xfrm>
          <a:off x="21272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78739</xdr:rowOff>
    </xdr:from>
    <xdr:to>
      <xdr:col>98</xdr:col>
      <xdr:colOff>38100</xdr:colOff>
      <xdr:row>106</xdr:row>
      <xdr:rowOff>8889</xdr:rowOff>
    </xdr:to>
    <xdr:sp macro="" textlink="">
      <xdr:nvSpPr>
        <xdr:cNvPr id="922" name="フローチャート: 判断 921">
          <a:extLst>
            <a:ext uri="{FF2B5EF4-FFF2-40B4-BE49-F238E27FC236}">
              <a16:creationId xmlns:a16="http://schemas.microsoft.com/office/drawing/2014/main" id="{00000000-0008-0000-0F00-00009A030000}"/>
            </a:ext>
          </a:extLst>
        </xdr:cNvPr>
        <xdr:cNvSpPr/>
      </xdr:nvSpPr>
      <xdr:spPr>
        <a:xfrm>
          <a:off x="18605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F00-00009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F00-00009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F00-00009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170180</xdr:rowOff>
    </xdr:from>
    <xdr:to>
      <xdr:col>116</xdr:col>
      <xdr:colOff>114300</xdr:colOff>
      <xdr:row>104</xdr:row>
      <xdr:rowOff>100330</xdr:rowOff>
    </xdr:to>
    <xdr:sp macro="" textlink="">
      <xdr:nvSpPr>
        <xdr:cNvPr id="928" name="楕円 927">
          <a:extLst>
            <a:ext uri="{FF2B5EF4-FFF2-40B4-BE49-F238E27FC236}">
              <a16:creationId xmlns:a16="http://schemas.microsoft.com/office/drawing/2014/main" id="{00000000-0008-0000-0F00-0000A0030000}"/>
            </a:ext>
          </a:extLst>
        </xdr:cNvPr>
        <xdr:cNvSpPr/>
      </xdr:nvSpPr>
      <xdr:spPr>
        <a:xfrm>
          <a:off x="221107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21607</xdr:rowOff>
    </xdr:from>
    <xdr:ext cx="469744" cy="259045"/>
    <xdr:sp macro="" textlink="">
      <xdr:nvSpPr>
        <xdr:cNvPr id="929" name="【庁舎】&#10;一人当たり面積該当値テキスト">
          <a:extLst>
            <a:ext uri="{FF2B5EF4-FFF2-40B4-BE49-F238E27FC236}">
              <a16:creationId xmlns:a16="http://schemas.microsoft.com/office/drawing/2014/main" id="{00000000-0008-0000-0F00-0000A1030000}"/>
            </a:ext>
          </a:extLst>
        </xdr:cNvPr>
        <xdr:cNvSpPr txBox="1"/>
      </xdr:nvSpPr>
      <xdr:spPr>
        <a:xfrm>
          <a:off x="22199600"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170180</xdr:rowOff>
    </xdr:from>
    <xdr:to>
      <xdr:col>112</xdr:col>
      <xdr:colOff>38100</xdr:colOff>
      <xdr:row>104</xdr:row>
      <xdr:rowOff>100330</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21272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49530</xdr:rowOff>
    </xdr:from>
    <xdr:to>
      <xdr:col>116</xdr:col>
      <xdr:colOff>63500</xdr:colOff>
      <xdr:row>104</xdr:row>
      <xdr:rowOff>49530</xdr:rowOff>
    </xdr:to>
    <xdr:cxnSp macro="">
      <xdr:nvCxnSpPr>
        <xdr:cNvPr id="931" name="直線コネクタ 930">
          <a:extLst>
            <a:ext uri="{FF2B5EF4-FFF2-40B4-BE49-F238E27FC236}">
              <a16:creationId xmlns:a16="http://schemas.microsoft.com/office/drawing/2014/main" id="{00000000-0008-0000-0F00-0000A3030000}"/>
            </a:ext>
          </a:extLst>
        </xdr:cNvPr>
        <xdr:cNvCxnSpPr/>
      </xdr:nvCxnSpPr>
      <xdr:spPr>
        <a:xfrm>
          <a:off x="21323300" y="178803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170180</xdr:rowOff>
    </xdr:from>
    <xdr:to>
      <xdr:col>107</xdr:col>
      <xdr:colOff>101600</xdr:colOff>
      <xdr:row>104</xdr:row>
      <xdr:rowOff>100330</xdr:rowOff>
    </xdr:to>
    <xdr:sp macro="" textlink="">
      <xdr:nvSpPr>
        <xdr:cNvPr id="932" name="楕円 931">
          <a:extLst>
            <a:ext uri="{FF2B5EF4-FFF2-40B4-BE49-F238E27FC236}">
              <a16:creationId xmlns:a16="http://schemas.microsoft.com/office/drawing/2014/main" id="{00000000-0008-0000-0F00-0000A4030000}"/>
            </a:ext>
          </a:extLst>
        </xdr:cNvPr>
        <xdr:cNvSpPr/>
      </xdr:nvSpPr>
      <xdr:spPr>
        <a:xfrm>
          <a:off x="20383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49530</xdr:rowOff>
    </xdr:from>
    <xdr:to>
      <xdr:col>111</xdr:col>
      <xdr:colOff>177800</xdr:colOff>
      <xdr:row>104</xdr:row>
      <xdr:rowOff>49530</xdr:rowOff>
    </xdr:to>
    <xdr:cxnSp macro="">
      <xdr:nvCxnSpPr>
        <xdr:cNvPr id="933" name="直線コネクタ 932">
          <a:extLst>
            <a:ext uri="{FF2B5EF4-FFF2-40B4-BE49-F238E27FC236}">
              <a16:creationId xmlns:a16="http://schemas.microsoft.com/office/drawing/2014/main" id="{00000000-0008-0000-0F00-0000A5030000}"/>
            </a:ext>
          </a:extLst>
        </xdr:cNvPr>
        <xdr:cNvCxnSpPr/>
      </xdr:nvCxnSpPr>
      <xdr:spPr>
        <a:xfrm>
          <a:off x="20434300" y="17880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2539</xdr:rowOff>
    </xdr:from>
    <xdr:to>
      <xdr:col>102</xdr:col>
      <xdr:colOff>165100</xdr:colOff>
      <xdr:row>104</xdr:row>
      <xdr:rowOff>104139</xdr:rowOff>
    </xdr:to>
    <xdr:sp macro="" textlink="">
      <xdr:nvSpPr>
        <xdr:cNvPr id="934" name="楕円 933">
          <a:extLst>
            <a:ext uri="{FF2B5EF4-FFF2-40B4-BE49-F238E27FC236}">
              <a16:creationId xmlns:a16="http://schemas.microsoft.com/office/drawing/2014/main" id="{00000000-0008-0000-0F00-0000A6030000}"/>
            </a:ext>
          </a:extLst>
        </xdr:cNvPr>
        <xdr:cNvSpPr/>
      </xdr:nvSpPr>
      <xdr:spPr>
        <a:xfrm>
          <a:off x="19494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49530</xdr:rowOff>
    </xdr:from>
    <xdr:to>
      <xdr:col>107</xdr:col>
      <xdr:colOff>50800</xdr:colOff>
      <xdr:row>104</xdr:row>
      <xdr:rowOff>53339</xdr:rowOff>
    </xdr:to>
    <xdr:cxnSp macro="">
      <xdr:nvCxnSpPr>
        <xdr:cNvPr id="935" name="直線コネクタ 934">
          <a:extLst>
            <a:ext uri="{FF2B5EF4-FFF2-40B4-BE49-F238E27FC236}">
              <a16:creationId xmlns:a16="http://schemas.microsoft.com/office/drawing/2014/main" id="{00000000-0008-0000-0F00-0000A7030000}"/>
            </a:ext>
          </a:extLst>
        </xdr:cNvPr>
        <xdr:cNvCxnSpPr/>
      </xdr:nvCxnSpPr>
      <xdr:spPr>
        <a:xfrm flipV="1">
          <a:off x="19545300" y="178803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6350</xdr:rowOff>
    </xdr:from>
    <xdr:to>
      <xdr:col>98</xdr:col>
      <xdr:colOff>38100</xdr:colOff>
      <xdr:row>104</xdr:row>
      <xdr:rowOff>107950</xdr:rowOff>
    </xdr:to>
    <xdr:sp macro="" textlink="">
      <xdr:nvSpPr>
        <xdr:cNvPr id="936" name="楕円 935">
          <a:extLst>
            <a:ext uri="{FF2B5EF4-FFF2-40B4-BE49-F238E27FC236}">
              <a16:creationId xmlns:a16="http://schemas.microsoft.com/office/drawing/2014/main" id="{00000000-0008-0000-0F00-0000A8030000}"/>
            </a:ext>
          </a:extLst>
        </xdr:cNvPr>
        <xdr:cNvSpPr/>
      </xdr:nvSpPr>
      <xdr:spPr>
        <a:xfrm>
          <a:off x="18605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53339</xdr:rowOff>
    </xdr:from>
    <xdr:to>
      <xdr:col>102</xdr:col>
      <xdr:colOff>114300</xdr:colOff>
      <xdr:row>104</xdr:row>
      <xdr:rowOff>57150</xdr:rowOff>
    </xdr:to>
    <xdr:cxnSp macro="">
      <xdr:nvCxnSpPr>
        <xdr:cNvPr id="937" name="直線コネクタ 936">
          <a:extLst>
            <a:ext uri="{FF2B5EF4-FFF2-40B4-BE49-F238E27FC236}">
              <a16:creationId xmlns:a16="http://schemas.microsoft.com/office/drawing/2014/main" id="{00000000-0008-0000-0F00-0000A9030000}"/>
            </a:ext>
          </a:extLst>
        </xdr:cNvPr>
        <xdr:cNvCxnSpPr/>
      </xdr:nvCxnSpPr>
      <xdr:spPr>
        <a:xfrm flipV="1">
          <a:off x="18656300" y="17884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163847</xdr:rowOff>
    </xdr:from>
    <xdr:ext cx="469744" cy="259045"/>
    <xdr:sp macro="" textlink="">
      <xdr:nvSpPr>
        <xdr:cNvPr id="938" name="n_1aveValue【庁舎】&#10;一人当たり面積">
          <a:extLst>
            <a:ext uri="{FF2B5EF4-FFF2-40B4-BE49-F238E27FC236}">
              <a16:creationId xmlns:a16="http://schemas.microsoft.com/office/drawing/2014/main" id="{00000000-0008-0000-0F00-0000AA030000}"/>
            </a:ext>
          </a:extLst>
        </xdr:cNvPr>
        <xdr:cNvSpPr txBox="1"/>
      </xdr:nvSpPr>
      <xdr:spPr>
        <a:xfrm>
          <a:off x="2107572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39" name="n_2aveValue【庁舎】&#10;一人当たり面積">
          <a:extLst>
            <a:ext uri="{FF2B5EF4-FFF2-40B4-BE49-F238E27FC236}">
              <a16:creationId xmlns:a16="http://schemas.microsoft.com/office/drawing/2014/main" id="{00000000-0008-0000-0F00-0000AB030000}"/>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40" name="n_3aveValue【庁舎】&#10;一人当たり面積">
          <a:extLst>
            <a:ext uri="{FF2B5EF4-FFF2-40B4-BE49-F238E27FC236}">
              <a16:creationId xmlns:a16="http://schemas.microsoft.com/office/drawing/2014/main" id="{00000000-0008-0000-0F00-0000AC030000}"/>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xdr:rowOff>
    </xdr:from>
    <xdr:ext cx="469744" cy="259045"/>
    <xdr:sp macro="" textlink="">
      <xdr:nvSpPr>
        <xdr:cNvPr id="941" name="n_4aveValue【庁舎】&#10;一人当たり面積">
          <a:extLst>
            <a:ext uri="{FF2B5EF4-FFF2-40B4-BE49-F238E27FC236}">
              <a16:creationId xmlns:a16="http://schemas.microsoft.com/office/drawing/2014/main" id="{00000000-0008-0000-0F00-0000AD030000}"/>
            </a:ext>
          </a:extLst>
        </xdr:cNvPr>
        <xdr:cNvSpPr txBox="1"/>
      </xdr:nvSpPr>
      <xdr:spPr>
        <a:xfrm>
          <a:off x="18421427"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116857</xdr:rowOff>
    </xdr:from>
    <xdr:ext cx="469744" cy="259045"/>
    <xdr:sp macro="" textlink="">
      <xdr:nvSpPr>
        <xdr:cNvPr id="942" name="n_1mainValue【庁舎】&#10;一人当たり面積">
          <a:extLst>
            <a:ext uri="{FF2B5EF4-FFF2-40B4-BE49-F238E27FC236}">
              <a16:creationId xmlns:a16="http://schemas.microsoft.com/office/drawing/2014/main" id="{00000000-0008-0000-0F00-0000AE030000}"/>
            </a:ext>
          </a:extLst>
        </xdr:cNvPr>
        <xdr:cNvSpPr txBox="1"/>
      </xdr:nvSpPr>
      <xdr:spPr>
        <a:xfrm>
          <a:off x="210757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116857</xdr:rowOff>
    </xdr:from>
    <xdr:ext cx="469744" cy="259045"/>
    <xdr:sp macro="" textlink="">
      <xdr:nvSpPr>
        <xdr:cNvPr id="943" name="n_2mainValue【庁舎】&#10;一人当たり面積">
          <a:extLst>
            <a:ext uri="{FF2B5EF4-FFF2-40B4-BE49-F238E27FC236}">
              <a16:creationId xmlns:a16="http://schemas.microsoft.com/office/drawing/2014/main" id="{00000000-0008-0000-0F00-0000AF030000}"/>
            </a:ext>
          </a:extLst>
        </xdr:cNvPr>
        <xdr:cNvSpPr txBox="1"/>
      </xdr:nvSpPr>
      <xdr:spPr>
        <a:xfrm>
          <a:off x="201994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120666</xdr:rowOff>
    </xdr:from>
    <xdr:ext cx="469744" cy="259045"/>
    <xdr:sp macro="" textlink="">
      <xdr:nvSpPr>
        <xdr:cNvPr id="944" name="n_3mainValue【庁舎】&#10;一人当たり面積">
          <a:extLst>
            <a:ext uri="{FF2B5EF4-FFF2-40B4-BE49-F238E27FC236}">
              <a16:creationId xmlns:a16="http://schemas.microsoft.com/office/drawing/2014/main" id="{00000000-0008-0000-0F00-0000B0030000}"/>
            </a:ext>
          </a:extLst>
        </xdr:cNvPr>
        <xdr:cNvSpPr txBox="1"/>
      </xdr:nvSpPr>
      <xdr:spPr>
        <a:xfrm>
          <a:off x="19310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124477</xdr:rowOff>
    </xdr:from>
    <xdr:ext cx="469744" cy="259045"/>
    <xdr:sp macro="" textlink="">
      <xdr:nvSpPr>
        <xdr:cNvPr id="945" name="n_4mainValue【庁舎】&#10;一人当たり面積">
          <a:extLst>
            <a:ext uri="{FF2B5EF4-FFF2-40B4-BE49-F238E27FC236}">
              <a16:creationId xmlns:a16="http://schemas.microsoft.com/office/drawing/2014/main" id="{00000000-0008-0000-0F00-0000B1030000}"/>
            </a:ext>
          </a:extLst>
        </xdr:cNvPr>
        <xdr:cNvSpPr txBox="1"/>
      </xdr:nvSpPr>
      <xdr:spPr>
        <a:xfrm>
          <a:off x="1842142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00000000-0008-0000-0F00-0000B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00000000-0008-0000-0F00-0000B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00000000-0008-0000-0F00-0000B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類似団体と比較して有形固定資産減価償却率が特に高くなっている施設は、「体育館・プール」、「一般廃棄物処理施設」及び「消防施設」であり、特に低くなっている施設は、「庁舎」である。</a:t>
          </a:r>
          <a:endParaRPr lang="ja-JP" altLang="ja-JP" sz="1400">
            <a:effectLst/>
          </a:endParaRPr>
        </a:p>
        <a:p>
          <a:r>
            <a:rPr kumimoji="1" lang="ja-JP" altLang="ja-JP" sz="1100">
              <a:solidFill>
                <a:schemeClr val="dk1"/>
              </a:solidFill>
              <a:effectLst/>
              <a:latin typeface="+mn-lt"/>
              <a:ea typeface="+mn-ea"/>
              <a:cs typeface="+mn-cs"/>
            </a:rPr>
            <a:t>　「体育館・プール」については、平成元年に取得した体育館が</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施設あり、有形固定資産減価償却率が高くなっている。</a:t>
          </a:r>
          <a:endParaRPr lang="ja-JP" altLang="ja-JP" sz="1400">
            <a:effectLst/>
          </a:endParaRPr>
        </a:p>
        <a:p>
          <a:r>
            <a:rPr kumimoji="1" lang="ja-JP" altLang="ja-JP" sz="1100">
              <a:solidFill>
                <a:schemeClr val="dk1"/>
              </a:solidFill>
              <a:effectLst/>
              <a:latin typeface="+mn-lt"/>
              <a:ea typeface="+mn-ea"/>
              <a:cs typeface="+mn-cs"/>
            </a:rPr>
            <a:t>　「一般廃棄物処理施設」については、平成２９年度より一部事務組合のごみ処理施設が稼動となり、旧ごみ処理施設を解体することから、今後は低下することが想定される。</a:t>
          </a:r>
          <a:endParaRPr lang="ja-JP" altLang="ja-JP" sz="1400">
            <a:effectLst/>
          </a:endParaRPr>
        </a:p>
        <a:p>
          <a:r>
            <a:rPr kumimoji="1" lang="ja-JP" altLang="ja-JP" sz="1100">
              <a:solidFill>
                <a:schemeClr val="dk1"/>
              </a:solidFill>
              <a:effectLst/>
              <a:latin typeface="+mn-lt"/>
              <a:ea typeface="+mn-ea"/>
              <a:cs typeface="+mn-cs"/>
            </a:rPr>
            <a:t>　「消防施設」については、平成元年に取得した消防団施設があり、有形固定資産減価償却率が高くなる要因となっている。</a:t>
          </a:r>
          <a:endParaRPr lang="ja-JP" altLang="ja-JP" sz="1400">
            <a:effectLst/>
          </a:endParaRPr>
        </a:p>
        <a:p>
          <a:r>
            <a:rPr kumimoji="1" lang="ja-JP" altLang="ja-JP" sz="1100">
              <a:solidFill>
                <a:schemeClr val="dk1"/>
              </a:solidFill>
              <a:effectLst/>
              <a:latin typeface="+mn-lt"/>
              <a:ea typeface="+mn-ea"/>
              <a:cs typeface="+mn-cs"/>
            </a:rPr>
            <a:t>　「庁舎」については、老朽化していた本庁舎を平成２５年度に建て直したため、有形固定資産減価償却率が低くなっている。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5" zoomScaleNormal="55"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627" t="s">
        <v>82</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75" thickBot="1" x14ac:dyDescent="0.2">
      <c r="B2" s="182" t="s">
        <v>83</v>
      </c>
      <c r="C2" s="182"/>
      <c r="D2" s="183"/>
    </row>
    <row r="3" spans="1:119" ht="18.75" customHeight="1" thickBot="1" x14ac:dyDescent="0.2">
      <c r="A3" s="181"/>
      <c r="B3" s="628" t="s">
        <v>84</v>
      </c>
      <c r="C3" s="629"/>
      <c r="D3" s="629"/>
      <c r="E3" s="630"/>
      <c r="F3" s="630"/>
      <c r="G3" s="630"/>
      <c r="H3" s="630"/>
      <c r="I3" s="630"/>
      <c r="J3" s="630"/>
      <c r="K3" s="630"/>
      <c r="L3" s="630" t="s">
        <v>85</v>
      </c>
      <c r="M3" s="630"/>
      <c r="N3" s="630"/>
      <c r="O3" s="630"/>
      <c r="P3" s="630"/>
      <c r="Q3" s="630"/>
      <c r="R3" s="633"/>
      <c r="S3" s="633"/>
      <c r="T3" s="633"/>
      <c r="U3" s="633"/>
      <c r="V3" s="634"/>
      <c r="W3" s="524" t="s">
        <v>86</v>
      </c>
      <c r="X3" s="525"/>
      <c r="Y3" s="525"/>
      <c r="Z3" s="525"/>
      <c r="AA3" s="525"/>
      <c r="AB3" s="629"/>
      <c r="AC3" s="633" t="s">
        <v>87</v>
      </c>
      <c r="AD3" s="525"/>
      <c r="AE3" s="525"/>
      <c r="AF3" s="525"/>
      <c r="AG3" s="525"/>
      <c r="AH3" s="525"/>
      <c r="AI3" s="525"/>
      <c r="AJ3" s="525"/>
      <c r="AK3" s="525"/>
      <c r="AL3" s="595"/>
      <c r="AM3" s="524" t="s">
        <v>88</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89</v>
      </c>
      <c r="BO3" s="525"/>
      <c r="BP3" s="525"/>
      <c r="BQ3" s="525"/>
      <c r="BR3" s="525"/>
      <c r="BS3" s="525"/>
      <c r="BT3" s="525"/>
      <c r="BU3" s="595"/>
      <c r="BV3" s="524" t="s">
        <v>90</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91</v>
      </c>
      <c r="CU3" s="525"/>
      <c r="CV3" s="525"/>
      <c r="CW3" s="525"/>
      <c r="CX3" s="525"/>
      <c r="CY3" s="525"/>
      <c r="CZ3" s="525"/>
      <c r="DA3" s="595"/>
      <c r="DB3" s="524" t="s">
        <v>92</v>
      </c>
      <c r="DC3" s="525"/>
      <c r="DD3" s="525"/>
      <c r="DE3" s="525"/>
      <c r="DF3" s="525"/>
      <c r="DG3" s="525"/>
      <c r="DH3" s="525"/>
      <c r="DI3" s="595"/>
    </row>
    <row r="4" spans="1:119" ht="18.75" customHeight="1" x14ac:dyDescent="0.15">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93</v>
      </c>
      <c r="AZ4" s="482"/>
      <c r="BA4" s="482"/>
      <c r="BB4" s="482"/>
      <c r="BC4" s="482"/>
      <c r="BD4" s="482"/>
      <c r="BE4" s="482"/>
      <c r="BF4" s="482"/>
      <c r="BG4" s="482"/>
      <c r="BH4" s="482"/>
      <c r="BI4" s="482"/>
      <c r="BJ4" s="482"/>
      <c r="BK4" s="482"/>
      <c r="BL4" s="482"/>
      <c r="BM4" s="483"/>
      <c r="BN4" s="484">
        <v>87314176</v>
      </c>
      <c r="BO4" s="485"/>
      <c r="BP4" s="485"/>
      <c r="BQ4" s="485"/>
      <c r="BR4" s="485"/>
      <c r="BS4" s="485"/>
      <c r="BT4" s="485"/>
      <c r="BU4" s="486"/>
      <c r="BV4" s="484">
        <v>88111485</v>
      </c>
      <c r="BW4" s="485"/>
      <c r="BX4" s="485"/>
      <c r="BY4" s="485"/>
      <c r="BZ4" s="485"/>
      <c r="CA4" s="485"/>
      <c r="CB4" s="485"/>
      <c r="CC4" s="486"/>
      <c r="CD4" s="621" t="s">
        <v>94</v>
      </c>
      <c r="CE4" s="622"/>
      <c r="CF4" s="622"/>
      <c r="CG4" s="622"/>
      <c r="CH4" s="622"/>
      <c r="CI4" s="622"/>
      <c r="CJ4" s="622"/>
      <c r="CK4" s="622"/>
      <c r="CL4" s="622"/>
      <c r="CM4" s="622"/>
      <c r="CN4" s="622"/>
      <c r="CO4" s="622"/>
      <c r="CP4" s="622"/>
      <c r="CQ4" s="622"/>
      <c r="CR4" s="622"/>
      <c r="CS4" s="623"/>
      <c r="CT4" s="624">
        <v>4</v>
      </c>
      <c r="CU4" s="625"/>
      <c r="CV4" s="625"/>
      <c r="CW4" s="625"/>
      <c r="CX4" s="625"/>
      <c r="CY4" s="625"/>
      <c r="CZ4" s="625"/>
      <c r="DA4" s="626"/>
      <c r="DB4" s="624">
        <v>8</v>
      </c>
      <c r="DC4" s="625"/>
      <c r="DD4" s="625"/>
      <c r="DE4" s="625"/>
      <c r="DF4" s="625"/>
      <c r="DG4" s="625"/>
      <c r="DH4" s="625"/>
      <c r="DI4" s="626"/>
    </row>
    <row r="5" spans="1:119" ht="18.75" customHeight="1" x14ac:dyDescent="0.15">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95</v>
      </c>
      <c r="AN5" s="412"/>
      <c r="AO5" s="412"/>
      <c r="AP5" s="412"/>
      <c r="AQ5" s="412"/>
      <c r="AR5" s="412"/>
      <c r="AS5" s="412"/>
      <c r="AT5" s="413"/>
      <c r="AU5" s="513" t="s">
        <v>96</v>
      </c>
      <c r="AV5" s="514"/>
      <c r="AW5" s="514"/>
      <c r="AX5" s="514"/>
      <c r="AY5" s="469" t="s">
        <v>97</v>
      </c>
      <c r="AZ5" s="470"/>
      <c r="BA5" s="470"/>
      <c r="BB5" s="470"/>
      <c r="BC5" s="470"/>
      <c r="BD5" s="470"/>
      <c r="BE5" s="470"/>
      <c r="BF5" s="470"/>
      <c r="BG5" s="470"/>
      <c r="BH5" s="470"/>
      <c r="BI5" s="470"/>
      <c r="BJ5" s="470"/>
      <c r="BK5" s="470"/>
      <c r="BL5" s="470"/>
      <c r="BM5" s="471"/>
      <c r="BN5" s="455">
        <v>85316489</v>
      </c>
      <c r="BO5" s="456"/>
      <c r="BP5" s="456"/>
      <c r="BQ5" s="456"/>
      <c r="BR5" s="456"/>
      <c r="BS5" s="456"/>
      <c r="BT5" s="456"/>
      <c r="BU5" s="457"/>
      <c r="BV5" s="455">
        <v>84130075</v>
      </c>
      <c r="BW5" s="456"/>
      <c r="BX5" s="456"/>
      <c r="BY5" s="456"/>
      <c r="BZ5" s="456"/>
      <c r="CA5" s="456"/>
      <c r="CB5" s="456"/>
      <c r="CC5" s="457"/>
      <c r="CD5" s="495" t="s">
        <v>98</v>
      </c>
      <c r="CE5" s="415"/>
      <c r="CF5" s="415"/>
      <c r="CG5" s="415"/>
      <c r="CH5" s="415"/>
      <c r="CI5" s="415"/>
      <c r="CJ5" s="415"/>
      <c r="CK5" s="415"/>
      <c r="CL5" s="415"/>
      <c r="CM5" s="415"/>
      <c r="CN5" s="415"/>
      <c r="CO5" s="415"/>
      <c r="CP5" s="415"/>
      <c r="CQ5" s="415"/>
      <c r="CR5" s="415"/>
      <c r="CS5" s="496"/>
      <c r="CT5" s="452">
        <v>93.8</v>
      </c>
      <c r="CU5" s="453"/>
      <c r="CV5" s="453"/>
      <c r="CW5" s="453"/>
      <c r="CX5" s="453"/>
      <c r="CY5" s="453"/>
      <c r="CZ5" s="453"/>
      <c r="DA5" s="454"/>
      <c r="DB5" s="452">
        <v>88.8</v>
      </c>
      <c r="DC5" s="453"/>
      <c r="DD5" s="453"/>
      <c r="DE5" s="453"/>
      <c r="DF5" s="453"/>
      <c r="DG5" s="453"/>
      <c r="DH5" s="453"/>
      <c r="DI5" s="454"/>
    </row>
    <row r="6" spans="1:119" ht="18.75" customHeight="1" x14ac:dyDescent="0.15">
      <c r="A6" s="181"/>
      <c r="B6" s="601" t="s">
        <v>99</v>
      </c>
      <c r="C6" s="442"/>
      <c r="D6" s="442"/>
      <c r="E6" s="602"/>
      <c r="F6" s="602"/>
      <c r="G6" s="602"/>
      <c r="H6" s="602"/>
      <c r="I6" s="602"/>
      <c r="J6" s="602"/>
      <c r="K6" s="602"/>
      <c r="L6" s="602" t="s">
        <v>100</v>
      </c>
      <c r="M6" s="602"/>
      <c r="N6" s="602"/>
      <c r="O6" s="602"/>
      <c r="P6" s="602"/>
      <c r="Q6" s="602"/>
      <c r="R6" s="440"/>
      <c r="S6" s="440"/>
      <c r="T6" s="440"/>
      <c r="U6" s="440"/>
      <c r="V6" s="608"/>
      <c r="W6" s="545" t="s">
        <v>101</v>
      </c>
      <c r="X6" s="441"/>
      <c r="Y6" s="441"/>
      <c r="Z6" s="441"/>
      <c r="AA6" s="441"/>
      <c r="AB6" s="442"/>
      <c r="AC6" s="613" t="s">
        <v>102</v>
      </c>
      <c r="AD6" s="614"/>
      <c r="AE6" s="614"/>
      <c r="AF6" s="614"/>
      <c r="AG6" s="614"/>
      <c r="AH6" s="614"/>
      <c r="AI6" s="614"/>
      <c r="AJ6" s="614"/>
      <c r="AK6" s="614"/>
      <c r="AL6" s="615"/>
      <c r="AM6" s="512" t="s">
        <v>103</v>
      </c>
      <c r="AN6" s="412"/>
      <c r="AO6" s="412"/>
      <c r="AP6" s="412"/>
      <c r="AQ6" s="412"/>
      <c r="AR6" s="412"/>
      <c r="AS6" s="412"/>
      <c r="AT6" s="413"/>
      <c r="AU6" s="513" t="s">
        <v>96</v>
      </c>
      <c r="AV6" s="514"/>
      <c r="AW6" s="514"/>
      <c r="AX6" s="514"/>
      <c r="AY6" s="469" t="s">
        <v>104</v>
      </c>
      <c r="AZ6" s="470"/>
      <c r="BA6" s="470"/>
      <c r="BB6" s="470"/>
      <c r="BC6" s="470"/>
      <c r="BD6" s="470"/>
      <c r="BE6" s="470"/>
      <c r="BF6" s="470"/>
      <c r="BG6" s="470"/>
      <c r="BH6" s="470"/>
      <c r="BI6" s="470"/>
      <c r="BJ6" s="470"/>
      <c r="BK6" s="470"/>
      <c r="BL6" s="470"/>
      <c r="BM6" s="471"/>
      <c r="BN6" s="455">
        <v>1997687</v>
      </c>
      <c r="BO6" s="456"/>
      <c r="BP6" s="456"/>
      <c r="BQ6" s="456"/>
      <c r="BR6" s="456"/>
      <c r="BS6" s="456"/>
      <c r="BT6" s="456"/>
      <c r="BU6" s="457"/>
      <c r="BV6" s="455">
        <v>3981410</v>
      </c>
      <c r="BW6" s="456"/>
      <c r="BX6" s="456"/>
      <c r="BY6" s="456"/>
      <c r="BZ6" s="456"/>
      <c r="CA6" s="456"/>
      <c r="CB6" s="456"/>
      <c r="CC6" s="457"/>
      <c r="CD6" s="495" t="s">
        <v>105</v>
      </c>
      <c r="CE6" s="415"/>
      <c r="CF6" s="415"/>
      <c r="CG6" s="415"/>
      <c r="CH6" s="415"/>
      <c r="CI6" s="415"/>
      <c r="CJ6" s="415"/>
      <c r="CK6" s="415"/>
      <c r="CL6" s="415"/>
      <c r="CM6" s="415"/>
      <c r="CN6" s="415"/>
      <c r="CO6" s="415"/>
      <c r="CP6" s="415"/>
      <c r="CQ6" s="415"/>
      <c r="CR6" s="415"/>
      <c r="CS6" s="496"/>
      <c r="CT6" s="598">
        <v>96.6</v>
      </c>
      <c r="CU6" s="599"/>
      <c r="CV6" s="599"/>
      <c r="CW6" s="599"/>
      <c r="CX6" s="599"/>
      <c r="CY6" s="599"/>
      <c r="CZ6" s="599"/>
      <c r="DA6" s="600"/>
      <c r="DB6" s="598">
        <v>97.5</v>
      </c>
      <c r="DC6" s="599"/>
      <c r="DD6" s="599"/>
      <c r="DE6" s="599"/>
      <c r="DF6" s="599"/>
      <c r="DG6" s="599"/>
      <c r="DH6" s="599"/>
      <c r="DI6" s="600"/>
    </row>
    <row r="7" spans="1:119" ht="18.75" customHeight="1" x14ac:dyDescent="0.15">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106</v>
      </c>
      <c r="AN7" s="412"/>
      <c r="AO7" s="412"/>
      <c r="AP7" s="412"/>
      <c r="AQ7" s="412"/>
      <c r="AR7" s="412"/>
      <c r="AS7" s="412"/>
      <c r="AT7" s="413"/>
      <c r="AU7" s="513" t="s">
        <v>107</v>
      </c>
      <c r="AV7" s="514"/>
      <c r="AW7" s="514"/>
      <c r="AX7" s="514"/>
      <c r="AY7" s="469" t="s">
        <v>108</v>
      </c>
      <c r="AZ7" s="470"/>
      <c r="BA7" s="470"/>
      <c r="BB7" s="470"/>
      <c r="BC7" s="470"/>
      <c r="BD7" s="470"/>
      <c r="BE7" s="470"/>
      <c r="BF7" s="470"/>
      <c r="BG7" s="470"/>
      <c r="BH7" s="470"/>
      <c r="BI7" s="470"/>
      <c r="BJ7" s="470"/>
      <c r="BK7" s="470"/>
      <c r="BL7" s="470"/>
      <c r="BM7" s="471"/>
      <c r="BN7" s="455">
        <v>213961</v>
      </c>
      <c r="BO7" s="456"/>
      <c r="BP7" s="456"/>
      <c r="BQ7" s="456"/>
      <c r="BR7" s="456"/>
      <c r="BS7" s="456"/>
      <c r="BT7" s="456"/>
      <c r="BU7" s="457"/>
      <c r="BV7" s="455">
        <v>324676</v>
      </c>
      <c r="BW7" s="456"/>
      <c r="BX7" s="456"/>
      <c r="BY7" s="456"/>
      <c r="BZ7" s="456"/>
      <c r="CA7" s="456"/>
      <c r="CB7" s="456"/>
      <c r="CC7" s="457"/>
      <c r="CD7" s="495" t="s">
        <v>109</v>
      </c>
      <c r="CE7" s="415"/>
      <c r="CF7" s="415"/>
      <c r="CG7" s="415"/>
      <c r="CH7" s="415"/>
      <c r="CI7" s="415"/>
      <c r="CJ7" s="415"/>
      <c r="CK7" s="415"/>
      <c r="CL7" s="415"/>
      <c r="CM7" s="415"/>
      <c r="CN7" s="415"/>
      <c r="CO7" s="415"/>
      <c r="CP7" s="415"/>
      <c r="CQ7" s="415"/>
      <c r="CR7" s="415"/>
      <c r="CS7" s="496"/>
      <c r="CT7" s="455">
        <v>44849728</v>
      </c>
      <c r="CU7" s="456"/>
      <c r="CV7" s="456"/>
      <c r="CW7" s="456"/>
      <c r="CX7" s="456"/>
      <c r="CY7" s="456"/>
      <c r="CZ7" s="456"/>
      <c r="DA7" s="457"/>
      <c r="DB7" s="455">
        <v>45904280</v>
      </c>
      <c r="DC7" s="456"/>
      <c r="DD7" s="456"/>
      <c r="DE7" s="456"/>
      <c r="DF7" s="456"/>
      <c r="DG7" s="456"/>
      <c r="DH7" s="456"/>
      <c r="DI7" s="457"/>
    </row>
    <row r="8" spans="1:119" ht="18.75" customHeight="1" thickBot="1" x14ac:dyDescent="0.2">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110</v>
      </c>
      <c r="AN8" s="412"/>
      <c r="AO8" s="412"/>
      <c r="AP8" s="412"/>
      <c r="AQ8" s="412"/>
      <c r="AR8" s="412"/>
      <c r="AS8" s="412"/>
      <c r="AT8" s="413"/>
      <c r="AU8" s="513" t="s">
        <v>96</v>
      </c>
      <c r="AV8" s="514"/>
      <c r="AW8" s="514"/>
      <c r="AX8" s="514"/>
      <c r="AY8" s="469" t="s">
        <v>111</v>
      </c>
      <c r="AZ8" s="470"/>
      <c r="BA8" s="470"/>
      <c r="BB8" s="470"/>
      <c r="BC8" s="470"/>
      <c r="BD8" s="470"/>
      <c r="BE8" s="470"/>
      <c r="BF8" s="470"/>
      <c r="BG8" s="470"/>
      <c r="BH8" s="470"/>
      <c r="BI8" s="470"/>
      <c r="BJ8" s="470"/>
      <c r="BK8" s="470"/>
      <c r="BL8" s="470"/>
      <c r="BM8" s="471"/>
      <c r="BN8" s="455">
        <v>1783726</v>
      </c>
      <c r="BO8" s="456"/>
      <c r="BP8" s="456"/>
      <c r="BQ8" s="456"/>
      <c r="BR8" s="456"/>
      <c r="BS8" s="456"/>
      <c r="BT8" s="456"/>
      <c r="BU8" s="457"/>
      <c r="BV8" s="455">
        <v>3656734</v>
      </c>
      <c r="BW8" s="456"/>
      <c r="BX8" s="456"/>
      <c r="BY8" s="456"/>
      <c r="BZ8" s="456"/>
      <c r="CA8" s="456"/>
      <c r="CB8" s="456"/>
      <c r="CC8" s="457"/>
      <c r="CD8" s="495" t="s">
        <v>112</v>
      </c>
      <c r="CE8" s="415"/>
      <c r="CF8" s="415"/>
      <c r="CG8" s="415"/>
      <c r="CH8" s="415"/>
      <c r="CI8" s="415"/>
      <c r="CJ8" s="415"/>
      <c r="CK8" s="415"/>
      <c r="CL8" s="415"/>
      <c r="CM8" s="415"/>
      <c r="CN8" s="415"/>
      <c r="CO8" s="415"/>
      <c r="CP8" s="415"/>
      <c r="CQ8" s="415"/>
      <c r="CR8" s="415"/>
      <c r="CS8" s="496"/>
      <c r="CT8" s="558">
        <v>0.72</v>
      </c>
      <c r="CU8" s="559"/>
      <c r="CV8" s="559"/>
      <c r="CW8" s="559"/>
      <c r="CX8" s="559"/>
      <c r="CY8" s="559"/>
      <c r="CZ8" s="559"/>
      <c r="DA8" s="560"/>
      <c r="DB8" s="558">
        <v>0.74</v>
      </c>
      <c r="DC8" s="559"/>
      <c r="DD8" s="559"/>
      <c r="DE8" s="559"/>
      <c r="DF8" s="559"/>
      <c r="DG8" s="559"/>
      <c r="DH8" s="559"/>
      <c r="DI8" s="560"/>
    </row>
    <row r="9" spans="1:119" ht="18.75" customHeight="1" thickBot="1" x14ac:dyDescent="0.2">
      <c r="A9" s="181"/>
      <c r="B9" s="587" t="s">
        <v>113</v>
      </c>
      <c r="C9" s="588"/>
      <c r="D9" s="588"/>
      <c r="E9" s="588"/>
      <c r="F9" s="588"/>
      <c r="G9" s="588"/>
      <c r="H9" s="588"/>
      <c r="I9" s="588"/>
      <c r="J9" s="588"/>
      <c r="K9" s="506"/>
      <c r="L9" s="589" t="s">
        <v>114</v>
      </c>
      <c r="M9" s="590"/>
      <c r="N9" s="590"/>
      <c r="O9" s="590"/>
      <c r="P9" s="590"/>
      <c r="Q9" s="591"/>
      <c r="R9" s="592">
        <v>189591</v>
      </c>
      <c r="S9" s="593"/>
      <c r="T9" s="593"/>
      <c r="U9" s="593"/>
      <c r="V9" s="594"/>
      <c r="W9" s="524" t="s">
        <v>115</v>
      </c>
      <c r="X9" s="525"/>
      <c r="Y9" s="525"/>
      <c r="Z9" s="525"/>
      <c r="AA9" s="525"/>
      <c r="AB9" s="525"/>
      <c r="AC9" s="525"/>
      <c r="AD9" s="525"/>
      <c r="AE9" s="525"/>
      <c r="AF9" s="525"/>
      <c r="AG9" s="525"/>
      <c r="AH9" s="525"/>
      <c r="AI9" s="525"/>
      <c r="AJ9" s="525"/>
      <c r="AK9" s="525"/>
      <c r="AL9" s="595"/>
      <c r="AM9" s="512" t="s">
        <v>116</v>
      </c>
      <c r="AN9" s="412"/>
      <c r="AO9" s="412"/>
      <c r="AP9" s="412"/>
      <c r="AQ9" s="412"/>
      <c r="AR9" s="412"/>
      <c r="AS9" s="412"/>
      <c r="AT9" s="413"/>
      <c r="AU9" s="513" t="s">
        <v>117</v>
      </c>
      <c r="AV9" s="514"/>
      <c r="AW9" s="514"/>
      <c r="AX9" s="514"/>
      <c r="AY9" s="469" t="s">
        <v>118</v>
      </c>
      <c r="AZ9" s="470"/>
      <c r="BA9" s="470"/>
      <c r="BB9" s="470"/>
      <c r="BC9" s="470"/>
      <c r="BD9" s="470"/>
      <c r="BE9" s="470"/>
      <c r="BF9" s="470"/>
      <c r="BG9" s="470"/>
      <c r="BH9" s="470"/>
      <c r="BI9" s="470"/>
      <c r="BJ9" s="470"/>
      <c r="BK9" s="470"/>
      <c r="BL9" s="470"/>
      <c r="BM9" s="471"/>
      <c r="BN9" s="455">
        <v>-1873008</v>
      </c>
      <c r="BO9" s="456"/>
      <c r="BP9" s="456"/>
      <c r="BQ9" s="456"/>
      <c r="BR9" s="456"/>
      <c r="BS9" s="456"/>
      <c r="BT9" s="456"/>
      <c r="BU9" s="457"/>
      <c r="BV9" s="455">
        <v>2159882</v>
      </c>
      <c r="BW9" s="456"/>
      <c r="BX9" s="456"/>
      <c r="BY9" s="456"/>
      <c r="BZ9" s="456"/>
      <c r="CA9" s="456"/>
      <c r="CB9" s="456"/>
      <c r="CC9" s="457"/>
      <c r="CD9" s="495" t="s">
        <v>119</v>
      </c>
      <c r="CE9" s="415"/>
      <c r="CF9" s="415"/>
      <c r="CG9" s="415"/>
      <c r="CH9" s="415"/>
      <c r="CI9" s="415"/>
      <c r="CJ9" s="415"/>
      <c r="CK9" s="415"/>
      <c r="CL9" s="415"/>
      <c r="CM9" s="415"/>
      <c r="CN9" s="415"/>
      <c r="CO9" s="415"/>
      <c r="CP9" s="415"/>
      <c r="CQ9" s="415"/>
      <c r="CR9" s="415"/>
      <c r="CS9" s="496"/>
      <c r="CT9" s="452">
        <v>15.1</v>
      </c>
      <c r="CU9" s="453"/>
      <c r="CV9" s="453"/>
      <c r="CW9" s="453"/>
      <c r="CX9" s="453"/>
      <c r="CY9" s="453"/>
      <c r="CZ9" s="453"/>
      <c r="DA9" s="454"/>
      <c r="DB9" s="452">
        <v>14.2</v>
      </c>
      <c r="DC9" s="453"/>
      <c r="DD9" s="453"/>
      <c r="DE9" s="453"/>
      <c r="DF9" s="453"/>
      <c r="DG9" s="453"/>
      <c r="DH9" s="453"/>
      <c r="DI9" s="454"/>
    </row>
    <row r="10" spans="1:119" ht="18.75" customHeight="1" thickBot="1" x14ac:dyDescent="0.2">
      <c r="A10" s="181"/>
      <c r="B10" s="587"/>
      <c r="C10" s="588"/>
      <c r="D10" s="588"/>
      <c r="E10" s="588"/>
      <c r="F10" s="588"/>
      <c r="G10" s="588"/>
      <c r="H10" s="588"/>
      <c r="I10" s="588"/>
      <c r="J10" s="588"/>
      <c r="K10" s="506"/>
      <c r="L10" s="411" t="s">
        <v>120</v>
      </c>
      <c r="M10" s="412"/>
      <c r="N10" s="412"/>
      <c r="O10" s="412"/>
      <c r="P10" s="412"/>
      <c r="Q10" s="413"/>
      <c r="R10" s="408">
        <v>193125</v>
      </c>
      <c r="S10" s="409"/>
      <c r="T10" s="409"/>
      <c r="U10" s="409"/>
      <c r="V10" s="468"/>
      <c r="W10" s="596"/>
      <c r="X10" s="406"/>
      <c r="Y10" s="406"/>
      <c r="Z10" s="406"/>
      <c r="AA10" s="406"/>
      <c r="AB10" s="406"/>
      <c r="AC10" s="406"/>
      <c r="AD10" s="406"/>
      <c r="AE10" s="406"/>
      <c r="AF10" s="406"/>
      <c r="AG10" s="406"/>
      <c r="AH10" s="406"/>
      <c r="AI10" s="406"/>
      <c r="AJ10" s="406"/>
      <c r="AK10" s="406"/>
      <c r="AL10" s="597"/>
      <c r="AM10" s="512" t="s">
        <v>121</v>
      </c>
      <c r="AN10" s="412"/>
      <c r="AO10" s="412"/>
      <c r="AP10" s="412"/>
      <c r="AQ10" s="412"/>
      <c r="AR10" s="412"/>
      <c r="AS10" s="412"/>
      <c r="AT10" s="413"/>
      <c r="AU10" s="513" t="s">
        <v>122</v>
      </c>
      <c r="AV10" s="514"/>
      <c r="AW10" s="514"/>
      <c r="AX10" s="514"/>
      <c r="AY10" s="469" t="s">
        <v>123</v>
      </c>
      <c r="AZ10" s="470"/>
      <c r="BA10" s="470"/>
      <c r="BB10" s="470"/>
      <c r="BC10" s="470"/>
      <c r="BD10" s="470"/>
      <c r="BE10" s="470"/>
      <c r="BF10" s="470"/>
      <c r="BG10" s="470"/>
      <c r="BH10" s="470"/>
      <c r="BI10" s="470"/>
      <c r="BJ10" s="470"/>
      <c r="BK10" s="470"/>
      <c r="BL10" s="470"/>
      <c r="BM10" s="471"/>
      <c r="BN10" s="455">
        <v>941</v>
      </c>
      <c r="BO10" s="456"/>
      <c r="BP10" s="456"/>
      <c r="BQ10" s="456"/>
      <c r="BR10" s="456"/>
      <c r="BS10" s="456"/>
      <c r="BT10" s="456"/>
      <c r="BU10" s="457"/>
      <c r="BV10" s="455">
        <v>267</v>
      </c>
      <c r="BW10" s="456"/>
      <c r="BX10" s="456"/>
      <c r="BY10" s="456"/>
      <c r="BZ10" s="456"/>
      <c r="CA10" s="456"/>
      <c r="CB10" s="456"/>
      <c r="CC10" s="457"/>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87"/>
      <c r="C11" s="588"/>
      <c r="D11" s="588"/>
      <c r="E11" s="588"/>
      <c r="F11" s="588"/>
      <c r="G11" s="588"/>
      <c r="H11" s="588"/>
      <c r="I11" s="588"/>
      <c r="J11" s="588"/>
      <c r="K11" s="506"/>
      <c r="L11" s="416" t="s">
        <v>125</v>
      </c>
      <c r="M11" s="417"/>
      <c r="N11" s="417"/>
      <c r="O11" s="417"/>
      <c r="P11" s="417"/>
      <c r="Q11" s="418"/>
      <c r="R11" s="584" t="s">
        <v>126</v>
      </c>
      <c r="S11" s="585"/>
      <c r="T11" s="585"/>
      <c r="U11" s="585"/>
      <c r="V11" s="586"/>
      <c r="W11" s="596"/>
      <c r="X11" s="406"/>
      <c r="Y11" s="406"/>
      <c r="Z11" s="406"/>
      <c r="AA11" s="406"/>
      <c r="AB11" s="406"/>
      <c r="AC11" s="406"/>
      <c r="AD11" s="406"/>
      <c r="AE11" s="406"/>
      <c r="AF11" s="406"/>
      <c r="AG11" s="406"/>
      <c r="AH11" s="406"/>
      <c r="AI11" s="406"/>
      <c r="AJ11" s="406"/>
      <c r="AK11" s="406"/>
      <c r="AL11" s="597"/>
      <c r="AM11" s="512" t="s">
        <v>127</v>
      </c>
      <c r="AN11" s="412"/>
      <c r="AO11" s="412"/>
      <c r="AP11" s="412"/>
      <c r="AQ11" s="412"/>
      <c r="AR11" s="412"/>
      <c r="AS11" s="412"/>
      <c r="AT11" s="413"/>
      <c r="AU11" s="513" t="s">
        <v>122</v>
      </c>
      <c r="AV11" s="514"/>
      <c r="AW11" s="514"/>
      <c r="AX11" s="514"/>
      <c r="AY11" s="469" t="s">
        <v>128</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129</v>
      </c>
      <c r="CE11" s="415"/>
      <c r="CF11" s="415"/>
      <c r="CG11" s="415"/>
      <c r="CH11" s="415"/>
      <c r="CI11" s="415"/>
      <c r="CJ11" s="415"/>
      <c r="CK11" s="415"/>
      <c r="CL11" s="415"/>
      <c r="CM11" s="415"/>
      <c r="CN11" s="415"/>
      <c r="CO11" s="415"/>
      <c r="CP11" s="415"/>
      <c r="CQ11" s="415"/>
      <c r="CR11" s="415"/>
      <c r="CS11" s="496"/>
      <c r="CT11" s="558" t="s">
        <v>130</v>
      </c>
      <c r="CU11" s="559"/>
      <c r="CV11" s="559"/>
      <c r="CW11" s="559"/>
      <c r="CX11" s="559"/>
      <c r="CY11" s="559"/>
      <c r="CZ11" s="559"/>
      <c r="DA11" s="560"/>
      <c r="DB11" s="558" t="s">
        <v>131</v>
      </c>
      <c r="DC11" s="559"/>
      <c r="DD11" s="559"/>
      <c r="DE11" s="559"/>
      <c r="DF11" s="559"/>
      <c r="DG11" s="559"/>
      <c r="DH11" s="559"/>
      <c r="DI11" s="560"/>
    </row>
    <row r="12" spans="1:119" ht="18.75" customHeight="1" x14ac:dyDescent="0.15">
      <c r="A12" s="181"/>
      <c r="B12" s="561" t="s">
        <v>132</v>
      </c>
      <c r="C12" s="562"/>
      <c r="D12" s="562"/>
      <c r="E12" s="562"/>
      <c r="F12" s="562"/>
      <c r="G12" s="562"/>
      <c r="H12" s="562"/>
      <c r="I12" s="562"/>
      <c r="J12" s="562"/>
      <c r="K12" s="563"/>
      <c r="L12" s="570" t="s">
        <v>133</v>
      </c>
      <c r="M12" s="571"/>
      <c r="N12" s="571"/>
      <c r="O12" s="571"/>
      <c r="P12" s="571"/>
      <c r="Q12" s="572"/>
      <c r="R12" s="573">
        <v>186393</v>
      </c>
      <c r="S12" s="574"/>
      <c r="T12" s="574"/>
      <c r="U12" s="574"/>
      <c r="V12" s="575"/>
      <c r="W12" s="576" t="s">
        <v>1</v>
      </c>
      <c r="X12" s="514"/>
      <c r="Y12" s="514"/>
      <c r="Z12" s="514"/>
      <c r="AA12" s="514"/>
      <c r="AB12" s="577"/>
      <c r="AC12" s="578" t="s">
        <v>134</v>
      </c>
      <c r="AD12" s="579"/>
      <c r="AE12" s="579"/>
      <c r="AF12" s="579"/>
      <c r="AG12" s="580"/>
      <c r="AH12" s="578" t="s">
        <v>135</v>
      </c>
      <c r="AI12" s="579"/>
      <c r="AJ12" s="579"/>
      <c r="AK12" s="579"/>
      <c r="AL12" s="581"/>
      <c r="AM12" s="512" t="s">
        <v>136</v>
      </c>
      <c r="AN12" s="412"/>
      <c r="AO12" s="412"/>
      <c r="AP12" s="412"/>
      <c r="AQ12" s="412"/>
      <c r="AR12" s="412"/>
      <c r="AS12" s="412"/>
      <c r="AT12" s="413"/>
      <c r="AU12" s="513" t="s">
        <v>137</v>
      </c>
      <c r="AV12" s="514"/>
      <c r="AW12" s="514"/>
      <c r="AX12" s="514"/>
      <c r="AY12" s="469" t="s">
        <v>138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139</v>
      </c>
      <c r="CE12" s="415"/>
      <c r="CF12" s="415"/>
      <c r="CG12" s="415"/>
      <c r="CH12" s="415"/>
      <c r="CI12" s="415"/>
      <c r="CJ12" s="415"/>
      <c r="CK12" s="415"/>
      <c r="CL12" s="415"/>
      <c r="CM12" s="415"/>
      <c r="CN12" s="415"/>
      <c r="CO12" s="415"/>
      <c r="CP12" s="415"/>
      <c r="CQ12" s="415"/>
      <c r="CR12" s="415"/>
      <c r="CS12" s="496"/>
      <c r="CT12" s="558" t="s">
        <v>140</v>
      </c>
      <c r="CU12" s="559"/>
      <c r="CV12" s="559"/>
      <c r="CW12" s="559"/>
      <c r="CX12" s="559"/>
      <c r="CY12" s="559"/>
      <c r="CZ12" s="559"/>
      <c r="DA12" s="560"/>
      <c r="DB12" s="558" t="s">
        <v>140</v>
      </c>
      <c r="DC12" s="559"/>
      <c r="DD12" s="559"/>
      <c r="DE12" s="559"/>
      <c r="DF12" s="559"/>
      <c r="DG12" s="559"/>
      <c r="DH12" s="559"/>
      <c r="DI12" s="560"/>
    </row>
    <row r="13" spans="1:119" ht="18.75" customHeight="1" x14ac:dyDescent="0.15">
      <c r="A13" s="181"/>
      <c r="B13" s="564"/>
      <c r="C13" s="565"/>
      <c r="D13" s="565"/>
      <c r="E13" s="565"/>
      <c r="F13" s="565"/>
      <c r="G13" s="565"/>
      <c r="H13" s="565"/>
      <c r="I13" s="565"/>
      <c r="J13" s="565"/>
      <c r="K13" s="566"/>
      <c r="L13" s="190"/>
      <c r="M13" s="539" t="s">
        <v>141</v>
      </c>
      <c r="N13" s="540"/>
      <c r="O13" s="540"/>
      <c r="P13" s="540"/>
      <c r="Q13" s="541"/>
      <c r="R13" s="542">
        <v>179711</v>
      </c>
      <c r="S13" s="543"/>
      <c r="T13" s="543"/>
      <c r="U13" s="543"/>
      <c r="V13" s="544"/>
      <c r="W13" s="545" t="s">
        <v>142</v>
      </c>
      <c r="X13" s="441"/>
      <c r="Y13" s="441"/>
      <c r="Z13" s="441"/>
      <c r="AA13" s="441"/>
      <c r="AB13" s="442"/>
      <c r="AC13" s="408">
        <v>2107</v>
      </c>
      <c r="AD13" s="409"/>
      <c r="AE13" s="409"/>
      <c r="AF13" s="409"/>
      <c r="AG13" s="410"/>
      <c r="AH13" s="408">
        <v>2254</v>
      </c>
      <c r="AI13" s="409"/>
      <c r="AJ13" s="409"/>
      <c r="AK13" s="409"/>
      <c r="AL13" s="468"/>
      <c r="AM13" s="512" t="s">
        <v>143</v>
      </c>
      <c r="AN13" s="412"/>
      <c r="AO13" s="412"/>
      <c r="AP13" s="412"/>
      <c r="AQ13" s="412"/>
      <c r="AR13" s="412"/>
      <c r="AS13" s="412"/>
      <c r="AT13" s="413"/>
      <c r="AU13" s="513" t="s">
        <v>144</v>
      </c>
      <c r="AV13" s="514"/>
      <c r="AW13" s="514"/>
      <c r="AX13" s="514"/>
      <c r="AY13" s="469" t="s">
        <v>145</v>
      </c>
      <c r="AZ13" s="470"/>
      <c r="BA13" s="470"/>
      <c r="BB13" s="470"/>
      <c r="BC13" s="470"/>
      <c r="BD13" s="470"/>
      <c r="BE13" s="470"/>
      <c r="BF13" s="470"/>
      <c r="BG13" s="470"/>
      <c r="BH13" s="470"/>
      <c r="BI13" s="470"/>
      <c r="BJ13" s="470"/>
      <c r="BK13" s="470"/>
      <c r="BL13" s="470"/>
      <c r="BM13" s="471"/>
      <c r="BN13" s="455">
        <v>-1872067</v>
      </c>
      <c r="BO13" s="456"/>
      <c r="BP13" s="456"/>
      <c r="BQ13" s="456"/>
      <c r="BR13" s="456"/>
      <c r="BS13" s="456"/>
      <c r="BT13" s="456"/>
      <c r="BU13" s="457"/>
      <c r="BV13" s="455">
        <v>2160149</v>
      </c>
      <c r="BW13" s="456"/>
      <c r="BX13" s="456"/>
      <c r="BY13" s="456"/>
      <c r="BZ13" s="456"/>
      <c r="CA13" s="456"/>
      <c r="CB13" s="456"/>
      <c r="CC13" s="457"/>
      <c r="CD13" s="495" t="s">
        <v>146</v>
      </c>
      <c r="CE13" s="415"/>
      <c r="CF13" s="415"/>
      <c r="CG13" s="415"/>
      <c r="CH13" s="415"/>
      <c r="CI13" s="415"/>
      <c r="CJ13" s="415"/>
      <c r="CK13" s="415"/>
      <c r="CL13" s="415"/>
      <c r="CM13" s="415"/>
      <c r="CN13" s="415"/>
      <c r="CO13" s="415"/>
      <c r="CP13" s="415"/>
      <c r="CQ13" s="415"/>
      <c r="CR13" s="415"/>
      <c r="CS13" s="496"/>
      <c r="CT13" s="452">
        <v>8</v>
      </c>
      <c r="CU13" s="453"/>
      <c r="CV13" s="453"/>
      <c r="CW13" s="453"/>
      <c r="CX13" s="453"/>
      <c r="CY13" s="453"/>
      <c r="CZ13" s="453"/>
      <c r="DA13" s="454"/>
      <c r="DB13" s="452">
        <v>7.6</v>
      </c>
      <c r="DC13" s="453"/>
      <c r="DD13" s="453"/>
      <c r="DE13" s="453"/>
      <c r="DF13" s="453"/>
      <c r="DG13" s="453"/>
      <c r="DH13" s="453"/>
      <c r="DI13" s="454"/>
    </row>
    <row r="14" spans="1:119" ht="18.75" customHeight="1" thickBot="1" x14ac:dyDescent="0.2">
      <c r="A14" s="181"/>
      <c r="B14" s="564"/>
      <c r="C14" s="565"/>
      <c r="D14" s="565"/>
      <c r="E14" s="565"/>
      <c r="F14" s="565"/>
      <c r="G14" s="565"/>
      <c r="H14" s="565"/>
      <c r="I14" s="565"/>
      <c r="J14" s="565"/>
      <c r="K14" s="566"/>
      <c r="L14" s="529" t="s">
        <v>147</v>
      </c>
      <c r="M14" s="582"/>
      <c r="N14" s="582"/>
      <c r="O14" s="582"/>
      <c r="P14" s="582"/>
      <c r="Q14" s="583"/>
      <c r="R14" s="542">
        <v>186249</v>
      </c>
      <c r="S14" s="543"/>
      <c r="T14" s="543"/>
      <c r="U14" s="543"/>
      <c r="V14" s="544"/>
      <c r="W14" s="546"/>
      <c r="X14" s="444"/>
      <c r="Y14" s="444"/>
      <c r="Z14" s="444"/>
      <c r="AA14" s="444"/>
      <c r="AB14" s="445"/>
      <c r="AC14" s="535">
        <v>2.5</v>
      </c>
      <c r="AD14" s="536"/>
      <c r="AE14" s="536"/>
      <c r="AF14" s="536"/>
      <c r="AG14" s="537"/>
      <c r="AH14" s="535">
        <v>2.7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148</v>
      </c>
      <c r="CE14" s="493"/>
      <c r="CF14" s="493"/>
      <c r="CG14" s="493"/>
      <c r="CH14" s="493"/>
      <c r="CI14" s="493"/>
      <c r="CJ14" s="493"/>
      <c r="CK14" s="493"/>
      <c r="CL14" s="493"/>
      <c r="CM14" s="493"/>
      <c r="CN14" s="493"/>
      <c r="CO14" s="493"/>
      <c r="CP14" s="493"/>
      <c r="CQ14" s="493"/>
      <c r="CR14" s="493"/>
      <c r="CS14" s="494"/>
      <c r="CT14" s="552">
        <v>24.2</v>
      </c>
      <c r="CU14" s="553"/>
      <c r="CV14" s="553"/>
      <c r="CW14" s="553"/>
      <c r="CX14" s="553"/>
      <c r="CY14" s="553"/>
      <c r="CZ14" s="553"/>
      <c r="DA14" s="554"/>
      <c r="DB14" s="552">
        <v>41.6</v>
      </c>
      <c r="DC14" s="553"/>
      <c r="DD14" s="553"/>
      <c r="DE14" s="553"/>
      <c r="DF14" s="553"/>
      <c r="DG14" s="553"/>
      <c r="DH14" s="553"/>
      <c r="DI14" s="554"/>
    </row>
    <row r="15" spans="1:119" ht="18.75" customHeight="1" x14ac:dyDescent="0.15">
      <c r="A15" s="181"/>
      <c r="B15" s="564"/>
      <c r="C15" s="565"/>
      <c r="D15" s="565"/>
      <c r="E15" s="565"/>
      <c r="F15" s="565"/>
      <c r="G15" s="565"/>
      <c r="H15" s="565"/>
      <c r="I15" s="565"/>
      <c r="J15" s="565"/>
      <c r="K15" s="566"/>
      <c r="L15" s="190"/>
      <c r="M15" s="539" t="s">
        <v>149</v>
      </c>
      <c r="N15" s="540"/>
      <c r="O15" s="540"/>
      <c r="P15" s="540"/>
      <c r="Q15" s="541"/>
      <c r="R15" s="542">
        <v>180754</v>
      </c>
      <c r="S15" s="543"/>
      <c r="T15" s="543"/>
      <c r="U15" s="543"/>
      <c r="V15" s="544"/>
      <c r="W15" s="545" t="s">
        <v>150</v>
      </c>
      <c r="X15" s="441"/>
      <c r="Y15" s="441"/>
      <c r="Z15" s="441"/>
      <c r="AA15" s="441"/>
      <c r="AB15" s="442"/>
      <c r="AC15" s="408">
        <v>19302</v>
      </c>
      <c r="AD15" s="409"/>
      <c r="AE15" s="409"/>
      <c r="AF15" s="409"/>
      <c r="AG15" s="410"/>
      <c r="AH15" s="408">
        <v>19758</v>
      </c>
      <c r="AI15" s="409"/>
      <c r="AJ15" s="409"/>
      <c r="AK15" s="409"/>
      <c r="AL15" s="468"/>
      <c r="AM15" s="512"/>
      <c r="AN15" s="412"/>
      <c r="AO15" s="412"/>
      <c r="AP15" s="412"/>
      <c r="AQ15" s="412"/>
      <c r="AR15" s="412"/>
      <c r="AS15" s="412"/>
      <c r="AT15" s="413"/>
      <c r="AU15" s="513"/>
      <c r="AV15" s="514"/>
      <c r="AW15" s="514"/>
      <c r="AX15" s="514"/>
      <c r="AY15" s="481" t="s">
        <v>151</v>
      </c>
      <c r="AZ15" s="482"/>
      <c r="BA15" s="482"/>
      <c r="BB15" s="482"/>
      <c r="BC15" s="482"/>
      <c r="BD15" s="482"/>
      <c r="BE15" s="482"/>
      <c r="BF15" s="482"/>
      <c r="BG15" s="482"/>
      <c r="BH15" s="482"/>
      <c r="BI15" s="482"/>
      <c r="BJ15" s="482"/>
      <c r="BK15" s="482"/>
      <c r="BL15" s="482"/>
      <c r="BM15" s="483"/>
      <c r="BN15" s="484">
        <v>25613393</v>
      </c>
      <c r="BO15" s="485"/>
      <c r="BP15" s="485"/>
      <c r="BQ15" s="485"/>
      <c r="BR15" s="485"/>
      <c r="BS15" s="485"/>
      <c r="BT15" s="485"/>
      <c r="BU15" s="486"/>
      <c r="BV15" s="484">
        <v>24343675</v>
      </c>
      <c r="BW15" s="485"/>
      <c r="BX15" s="485"/>
      <c r="BY15" s="485"/>
      <c r="BZ15" s="485"/>
      <c r="CA15" s="485"/>
      <c r="CB15" s="485"/>
      <c r="CC15" s="486"/>
      <c r="CD15" s="555" t="s">
        <v>152</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64"/>
      <c r="C16" s="565"/>
      <c r="D16" s="565"/>
      <c r="E16" s="565"/>
      <c r="F16" s="565"/>
      <c r="G16" s="565"/>
      <c r="H16" s="565"/>
      <c r="I16" s="565"/>
      <c r="J16" s="565"/>
      <c r="K16" s="566"/>
      <c r="L16" s="529" t="s">
        <v>153</v>
      </c>
      <c r="M16" s="530"/>
      <c r="N16" s="530"/>
      <c r="O16" s="530"/>
      <c r="P16" s="530"/>
      <c r="Q16" s="531"/>
      <c r="R16" s="532" t="s">
        <v>154</v>
      </c>
      <c r="S16" s="533"/>
      <c r="T16" s="533"/>
      <c r="U16" s="533"/>
      <c r="V16" s="534"/>
      <c r="W16" s="546"/>
      <c r="X16" s="444"/>
      <c r="Y16" s="444"/>
      <c r="Z16" s="444"/>
      <c r="AA16" s="444"/>
      <c r="AB16" s="445"/>
      <c r="AC16" s="535">
        <v>22.8</v>
      </c>
      <c r="AD16" s="536"/>
      <c r="AE16" s="536"/>
      <c r="AF16" s="536"/>
      <c r="AG16" s="537"/>
      <c r="AH16" s="535">
        <v>23.3</v>
      </c>
      <c r="AI16" s="536"/>
      <c r="AJ16" s="536"/>
      <c r="AK16" s="536"/>
      <c r="AL16" s="538"/>
      <c r="AM16" s="512"/>
      <c r="AN16" s="412"/>
      <c r="AO16" s="412"/>
      <c r="AP16" s="412"/>
      <c r="AQ16" s="412"/>
      <c r="AR16" s="412"/>
      <c r="AS16" s="412"/>
      <c r="AT16" s="413"/>
      <c r="AU16" s="513"/>
      <c r="AV16" s="514"/>
      <c r="AW16" s="514"/>
      <c r="AX16" s="514"/>
      <c r="AY16" s="469" t="s">
        <v>155</v>
      </c>
      <c r="AZ16" s="470"/>
      <c r="BA16" s="470"/>
      <c r="BB16" s="470"/>
      <c r="BC16" s="470"/>
      <c r="BD16" s="470"/>
      <c r="BE16" s="470"/>
      <c r="BF16" s="470"/>
      <c r="BG16" s="470"/>
      <c r="BH16" s="470"/>
      <c r="BI16" s="470"/>
      <c r="BJ16" s="470"/>
      <c r="BK16" s="470"/>
      <c r="BL16" s="470"/>
      <c r="BM16" s="471"/>
      <c r="BN16" s="455">
        <v>35795952</v>
      </c>
      <c r="BO16" s="456"/>
      <c r="BP16" s="456"/>
      <c r="BQ16" s="456"/>
      <c r="BR16" s="456"/>
      <c r="BS16" s="456"/>
      <c r="BT16" s="456"/>
      <c r="BU16" s="457"/>
      <c r="BV16" s="455">
        <v>34870910</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81"/>
      <c r="B17" s="567"/>
      <c r="C17" s="568"/>
      <c r="D17" s="568"/>
      <c r="E17" s="568"/>
      <c r="F17" s="568"/>
      <c r="G17" s="568"/>
      <c r="H17" s="568"/>
      <c r="I17" s="568"/>
      <c r="J17" s="568"/>
      <c r="K17" s="569"/>
      <c r="L17" s="195"/>
      <c r="M17" s="548" t="s">
        <v>156</v>
      </c>
      <c r="N17" s="549"/>
      <c r="O17" s="549"/>
      <c r="P17" s="549"/>
      <c r="Q17" s="550"/>
      <c r="R17" s="532" t="s">
        <v>157</v>
      </c>
      <c r="S17" s="533"/>
      <c r="T17" s="533"/>
      <c r="U17" s="533"/>
      <c r="V17" s="534"/>
      <c r="W17" s="545" t="s">
        <v>158</v>
      </c>
      <c r="X17" s="441"/>
      <c r="Y17" s="441"/>
      <c r="Z17" s="441"/>
      <c r="AA17" s="441"/>
      <c r="AB17" s="442"/>
      <c r="AC17" s="408">
        <v>63396</v>
      </c>
      <c r="AD17" s="409"/>
      <c r="AE17" s="409"/>
      <c r="AF17" s="409"/>
      <c r="AG17" s="410"/>
      <c r="AH17" s="408">
        <v>62657</v>
      </c>
      <c r="AI17" s="409"/>
      <c r="AJ17" s="409"/>
      <c r="AK17" s="409"/>
      <c r="AL17" s="468"/>
      <c r="AM17" s="512"/>
      <c r="AN17" s="412"/>
      <c r="AO17" s="412"/>
      <c r="AP17" s="412"/>
      <c r="AQ17" s="412"/>
      <c r="AR17" s="412"/>
      <c r="AS17" s="412"/>
      <c r="AT17" s="413"/>
      <c r="AU17" s="513"/>
      <c r="AV17" s="514"/>
      <c r="AW17" s="514"/>
      <c r="AX17" s="514"/>
      <c r="AY17" s="469" t="s">
        <v>159</v>
      </c>
      <c r="AZ17" s="470"/>
      <c r="BA17" s="470"/>
      <c r="BB17" s="470"/>
      <c r="BC17" s="470"/>
      <c r="BD17" s="470"/>
      <c r="BE17" s="470"/>
      <c r="BF17" s="470"/>
      <c r="BG17" s="470"/>
      <c r="BH17" s="470"/>
      <c r="BI17" s="470"/>
      <c r="BJ17" s="470"/>
      <c r="BK17" s="470"/>
      <c r="BL17" s="470"/>
      <c r="BM17" s="471"/>
      <c r="BN17" s="455">
        <v>32694078</v>
      </c>
      <c r="BO17" s="456"/>
      <c r="BP17" s="456"/>
      <c r="BQ17" s="456"/>
      <c r="BR17" s="456"/>
      <c r="BS17" s="456"/>
      <c r="BT17" s="456"/>
      <c r="BU17" s="457"/>
      <c r="BV17" s="455">
        <v>31016190</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81"/>
      <c r="B18" s="505" t="s">
        <v>160</v>
      </c>
      <c r="C18" s="506"/>
      <c r="D18" s="506"/>
      <c r="E18" s="507"/>
      <c r="F18" s="507"/>
      <c r="G18" s="507"/>
      <c r="H18" s="507"/>
      <c r="I18" s="507"/>
      <c r="J18" s="507"/>
      <c r="K18" s="507"/>
      <c r="L18" s="508">
        <v>212.47</v>
      </c>
      <c r="M18" s="508"/>
      <c r="N18" s="508"/>
      <c r="O18" s="508"/>
      <c r="P18" s="508"/>
      <c r="Q18" s="508"/>
      <c r="R18" s="509"/>
      <c r="S18" s="509"/>
      <c r="T18" s="509"/>
      <c r="U18" s="509"/>
      <c r="V18" s="510"/>
      <c r="W18" s="526"/>
      <c r="X18" s="527"/>
      <c r="Y18" s="527"/>
      <c r="Z18" s="527"/>
      <c r="AA18" s="527"/>
      <c r="AB18" s="551"/>
      <c r="AC18" s="425">
        <v>74.8</v>
      </c>
      <c r="AD18" s="426"/>
      <c r="AE18" s="426"/>
      <c r="AF18" s="426"/>
      <c r="AG18" s="511"/>
      <c r="AH18" s="425">
        <v>74</v>
      </c>
      <c r="AI18" s="426"/>
      <c r="AJ18" s="426"/>
      <c r="AK18" s="426"/>
      <c r="AL18" s="427"/>
      <c r="AM18" s="512"/>
      <c r="AN18" s="412"/>
      <c r="AO18" s="412"/>
      <c r="AP18" s="412"/>
      <c r="AQ18" s="412"/>
      <c r="AR18" s="412"/>
      <c r="AS18" s="412"/>
      <c r="AT18" s="413"/>
      <c r="AU18" s="513"/>
      <c r="AV18" s="514"/>
      <c r="AW18" s="514"/>
      <c r="AX18" s="514"/>
      <c r="AY18" s="469" t="s">
        <v>161</v>
      </c>
      <c r="AZ18" s="470"/>
      <c r="BA18" s="470"/>
      <c r="BB18" s="470"/>
      <c r="BC18" s="470"/>
      <c r="BD18" s="470"/>
      <c r="BE18" s="470"/>
      <c r="BF18" s="470"/>
      <c r="BG18" s="470"/>
      <c r="BH18" s="470"/>
      <c r="BI18" s="470"/>
      <c r="BJ18" s="470"/>
      <c r="BK18" s="470"/>
      <c r="BL18" s="470"/>
      <c r="BM18" s="471"/>
      <c r="BN18" s="455">
        <v>42971245</v>
      </c>
      <c r="BO18" s="456"/>
      <c r="BP18" s="456"/>
      <c r="BQ18" s="456"/>
      <c r="BR18" s="456"/>
      <c r="BS18" s="456"/>
      <c r="BT18" s="456"/>
      <c r="BU18" s="457"/>
      <c r="BV18" s="455">
        <v>42798317</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81"/>
      <c r="B19" s="505" t="s">
        <v>162</v>
      </c>
      <c r="C19" s="506"/>
      <c r="D19" s="506"/>
      <c r="E19" s="507"/>
      <c r="F19" s="507"/>
      <c r="G19" s="507"/>
      <c r="H19" s="507"/>
      <c r="I19" s="507"/>
      <c r="J19" s="507"/>
      <c r="K19" s="507"/>
      <c r="L19" s="515">
        <v>892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163</v>
      </c>
      <c r="AZ19" s="470"/>
      <c r="BA19" s="470"/>
      <c r="BB19" s="470"/>
      <c r="BC19" s="470"/>
      <c r="BD19" s="470"/>
      <c r="BE19" s="470"/>
      <c r="BF19" s="470"/>
      <c r="BG19" s="470"/>
      <c r="BH19" s="470"/>
      <c r="BI19" s="470"/>
      <c r="BJ19" s="470"/>
      <c r="BK19" s="470"/>
      <c r="BL19" s="470"/>
      <c r="BM19" s="471"/>
      <c r="BN19" s="455">
        <v>53603707</v>
      </c>
      <c r="BO19" s="456"/>
      <c r="BP19" s="456"/>
      <c r="BQ19" s="456"/>
      <c r="BR19" s="456"/>
      <c r="BS19" s="456"/>
      <c r="BT19" s="456"/>
      <c r="BU19" s="457"/>
      <c r="BV19" s="455">
        <v>54623225</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81"/>
      <c r="B20" s="505" t="s">
        <v>164</v>
      </c>
      <c r="C20" s="506"/>
      <c r="D20" s="506"/>
      <c r="E20" s="507"/>
      <c r="F20" s="507"/>
      <c r="G20" s="507"/>
      <c r="H20" s="507"/>
      <c r="I20" s="507"/>
      <c r="J20" s="507"/>
      <c r="K20" s="507"/>
      <c r="L20" s="515">
        <v>87019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81"/>
      <c r="B21" s="502" t="s">
        <v>165</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81"/>
      <c r="B22" s="431" t="s">
        <v>166</v>
      </c>
      <c r="C22" s="432"/>
      <c r="D22" s="433"/>
      <c r="E22" s="440" t="s">
        <v>1</v>
      </c>
      <c r="F22" s="441"/>
      <c r="G22" s="441"/>
      <c r="H22" s="441"/>
      <c r="I22" s="441"/>
      <c r="J22" s="441"/>
      <c r="K22" s="442"/>
      <c r="L22" s="440" t="s">
        <v>167</v>
      </c>
      <c r="M22" s="441"/>
      <c r="N22" s="441"/>
      <c r="O22" s="441"/>
      <c r="P22" s="442"/>
      <c r="Q22" s="446" t="s">
        <v>168</v>
      </c>
      <c r="R22" s="447"/>
      <c r="S22" s="447"/>
      <c r="T22" s="447"/>
      <c r="U22" s="447"/>
      <c r="V22" s="448"/>
      <c r="W22" s="497" t="s">
        <v>169</v>
      </c>
      <c r="X22" s="432"/>
      <c r="Y22" s="433"/>
      <c r="Z22" s="440" t="s">
        <v>1</v>
      </c>
      <c r="AA22" s="441"/>
      <c r="AB22" s="441"/>
      <c r="AC22" s="441"/>
      <c r="AD22" s="441"/>
      <c r="AE22" s="441"/>
      <c r="AF22" s="441"/>
      <c r="AG22" s="442"/>
      <c r="AH22" s="458" t="s">
        <v>170</v>
      </c>
      <c r="AI22" s="441"/>
      <c r="AJ22" s="441"/>
      <c r="AK22" s="441"/>
      <c r="AL22" s="442"/>
      <c r="AM22" s="458" t="s">
        <v>171</v>
      </c>
      <c r="AN22" s="459"/>
      <c r="AO22" s="459"/>
      <c r="AP22" s="459"/>
      <c r="AQ22" s="459"/>
      <c r="AR22" s="460"/>
      <c r="AS22" s="446" t="s">
        <v>168</v>
      </c>
      <c r="AT22" s="447"/>
      <c r="AU22" s="447"/>
      <c r="AV22" s="447"/>
      <c r="AW22" s="447"/>
      <c r="AX22" s="464"/>
      <c r="AY22" s="481" t="s">
        <v>172</v>
      </c>
      <c r="AZ22" s="482"/>
      <c r="BA22" s="482"/>
      <c r="BB22" s="482"/>
      <c r="BC22" s="482"/>
      <c r="BD22" s="482"/>
      <c r="BE22" s="482"/>
      <c r="BF22" s="482"/>
      <c r="BG22" s="482"/>
      <c r="BH22" s="482"/>
      <c r="BI22" s="482"/>
      <c r="BJ22" s="482"/>
      <c r="BK22" s="482"/>
      <c r="BL22" s="482"/>
      <c r="BM22" s="483"/>
      <c r="BN22" s="484">
        <v>72350945</v>
      </c>
      <c r="BO22" s="485"/>
      <c r="BP22" s="485"/>
      <c r="BQ22" s="485"/>
      <c r="BR22" s="485"/>
      <c r="BS22" s="485"/>
      <c r="BT22" s="485"/>
      <c r="BU22" s="486"/>
      <c r="BV22" s="484">
        <v>76639598</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173</v>
      </c>
      <c r="AZ23" s="470"/>
      <c r="BA23" s="470"/>
      <c r="BB23" s="470"/>
      <c r="BC23" s="470"/>
      <c r="BD23" s="470"/>
      <c r="BE23" s="470"/>
      <c r="BF23" s="470"/>
      <c r="BG23" s="470"/>
      <c r="BH23" s="470"/>
      <c r="BI23" s="470"/>
      <c r="BJ23" s="470"/>
      <c r="BK23" s="470"/>
      <c r="BL23" s="470"/>
      <c r="BM23" s="471"/>
      <c r="BN23" s="455">
        <v>46378552</v>
      </c>
      <c r="BO23" s="456"/>
      <c r="BP23" s="456"/>
      <c r="BQ23" s="456"/>
      <c r="BR23" s="456"/>
      <c r="BS23" s="456"/>
      <c r="BT23" s="456"/>
      <c r="BU23" s="457"/>
      <c r="BV23" s="455">
        <v>47570498</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81"/>
      <c r="B24" s="434"/>
      <c r="C24" s="435"/>
      <c r="D24" s="436"/>
      <c r="E24" s="411" t="s">
        <v>174</v>
      </c>
      <c r="F24" s="412"/>
      <c r="G24" s="412"/>
      <c r="H24" s="412"/>
      <c r="I24" s="412"/>
      <c r="J24" s="412"/>
      <c r="K24" s="413"/>
      <c r="L24" s="408">
        <v>1</v>
      </c>
      <c r="M24" s="409"/>
      <c r="N24" s="409"/>
      <c r="O24" s="409"/>
      <c r="P24" s="410"/>
      <c r="Q24" s="408">
        <v>9720</v>
      </c>
      <c r="R24" s="409"/>
      <c r="S24" s="409"/>
      <c r="T24" s="409"/>
      <c r="U24" s="409"/>
      <c r="V24" s="410"/>
      <c r="W24" s="498"/>
      <c r="X24" s="435"/>
      <c r="Y24" s="436"/>
      <c r="Z24" s="411" t="s">
        <v>175</v>
      </c>
      <c r="AA24" s="412"/>
      <c r="AB24" s="412"/>
      <c r="AC24" s="412"/>
      <c r="AD24" s="412"/>
      <c r="AE24" s="412"/>
      <c r="AF24" s="412"/>
      <c r="AG24" s="413"/>
      <c r="AH24" s="408">
        <v>1005</v>
      </c>
      <c r="AI24" s="409"/>
      <c r="AJ24" s="409"/>
      <c r="AK24" s="409"/>
      <c r="AL24" s="410"/>
      <c r="AM24" s="408">
        <v>3059220</v>
      </c>
      <c r="AN24" s="409"/>
      <c r="AO24" s="409"/>
      <c r="AP24" s="409"/>
      <c r="AQ24" s="409"/>
      <c r="AR24" s="410"/>
      <c r="AS24" s="408">
        <v>3044</v>
      </c>
      <c r="AT24" s="409"/>
      <c r="AU24" s="409"/>
      <c r="AV24" s="409"/>
      <c r="AW24" s="409"/>
      <c r="AX24" s="468"/>
      <c r="AY24" s="428" t="s">
        <v>176</v>
      </c>
      <c r="AZ24" s="429"/>
      <c r="BA24" s="429"/>
      <c r="BB24" s="429"/>
      <c r="BC24" s="429"/>
      <c r="BD24" s="429"/>
      <c r="BE24" s="429"/>
      <c r="BF24" s="429"/>
      <c r="BG24" s="429"/>
      <c r="BH24" s="429"/>
      <c r="BI24" s="429"/>
      <c r="BJ24" s="429"/>
      <c r="BK24" s="429"/>
      <c r="BL24" s="429"/>
      <c r="BM24" s="430"/>
      <c r="BN24" s="455">
        <v>37192297</v>
      </c>
      <c r="BO24" s="456"/>
      <c r="BP24" s="456"/>
      <c r="BQ24" s="456"/>
      <c r="BR24" s="456"/>
      <c r="BS24" s="456"/>
      <c r="BT24" s="456"/>
      <c r="BU24" s="457"/>
      <c r="BV24" s="455">
        <v>39495611</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81"/>
      <c r="B25" s="434"/>
      <c r="C25" s="435"/>
      <c r="D25" s="436"/>
      <c r="E25" s="411" t="s">
        <v>177</v>
      </c>
      <c r="F25" s="412"/>
      <c r="G25" s="412"/>
      <c r="H25" s="412"/>
      <c r="I25" s="412"/>
      <c r="J25" s="412"/>
      <c r="K25" s="413"/>
      <c r="L25" s="408">
        <v>2</v>
      </c>
      <c r="M25" s="409"/>
      <c r="N25" s="409"/>
      <c r="O25" s="409"/>
      <c r="P25" s="410"/>
      <c r="Q25" s="408">
        <v>7920</v>
      </c>
      <c r="R25" s="409"/>
      <c r="S25" s="409"/>
      <c r="T25" s="409"/>
      <c r="U25" s="409"/>
      <c r="V25" s="410"/>
      <c r="W25" s="498"/>
      <c r="X25" s="435"/>
      <c r="Y25" s="436"/>
      <c r="Z25" s="411" t="s">
        <v>178</v>
      </c>
      <c r="AA25" s="412"/>
      <c r="AB25" s="412"/>
      <c r="AC25" s="412"/>
      <c r="AD25" s="412"/>
      <c r="AE25" s="412"/>
      <c r="AF25" s="412"/>
      <c r="AG25" s="413"/>
      <c r="AH25" s="408" t="s">
        <v>130</v>
      </c>
      <c r="AI25" s="409"/>
      <c r="AJ25" s="409"/>
      <c r="AK25" s="409"/>
      <c r="AL25" s="410"/>
      <c r="AM25" s="408" t="s">
        <v>179</v>
      </c>
      <c r="AN25" s="409"/>
      <c r="AO25" s="409"/>
      <c r="AP25" s="409"/>
      <c r="AQ25" s="409"/>
      <c r="AR25" s="410"/>
      <c r="AS25" s="408" t="s">
        <v>179</v>
      </c>
      <c r="AT25" s="409"/>
      <c r="AU25" s="409"/>
      <c r="AV25" s="409"/>
      <c r="AW25" s="409"/>
      <c r="AX25" s="468"/>
      <c r="AY25" s="481" t="s">
        <v>180</v>
      </c>
      <c r="AZ25" s="482"/>
      <c r="BA25" s="482"/>
      <c r="BB25" s="482"/>
      <c r="BC25" s="482"/>
      <c r="BD25" s="482"/>
      <c r="BE25" s="482"/>
      <c r="BF25" s="482"/>
      <c r="BG25" s="482"/>
      <c r="BH25" s="482"/>
      <c r="BI25" s="482"/>
      <c r="BJ25" s="482"/>
      <c r="BK25" s="482"/>
      <c r="BL25" s="482"/>
      <c r="BM25" s="483"/>
      <c r="BN25" s="484" t="s">
        <v>140</v>
      </c>
      <c r="BO25" s="485"/>
      <c r="BP25" s="485"/>
      <c r="BQ25" s="485"/>
      <c r="BR25" s="485"/>
      <c r="BS25" s="485"/>
      <c r="BT25" s="485"/>
      <c r="BU25" s="486"/>
      <c r="BV25" s="484" t="s">
        <v>140</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81"/>
      <c r="B26" s="434"/>
      <c r="C26" s="435"/>
      <c r="D26" s="436"/>
      <c r="E26" s="411" t="s">
        <v>181</v>
      </c>
      <c r="F26" s="412"/>
      <c r="G26" s="412"/>
      <c r="H26" s="412"/>
      <c r="I26" s="412"/>
      <c r="J26" s="412"/>
      <c r="K26" s="413"/>
      <c r="L26" s="408">
        <v>1</v>
      </c>
      <c r="M26" s="409"/>
      <c r="N26" s="409"/>
      <c r="O26" s="409"/>
      <c r="P26" s="410"/>
      <c r="Q26" s="408">
        <v>6795</v>
      </c>
      <c r="R26" s="409"/>
      <c r="S26" s="409"/>
      <c r="T26" s="409"/>
      <c r="U26" s="409"/>
      <c r="V26" s="410"/>
      <c r="W26" s="498"/>
      <c r="X26" s="435"/>
      <c r="Y26" s="436"/>
      <c r="Z26" s="411" t="s">
        <v>182</v>
      </c>
      <c r="AA26" s="466"/>
      <c r="AB26" s="466"/>
      <c r="AC26" s="466"/>
      <c r="AD26" s="466"/>
      <c r="AE26" s="466"/>
      <c r="AF26" s="466"/>
      <c r="AG26" s="467"/>
      <c r="AH26" s="408">
        <v>96</v>
      </c>
      <c r="AI26" s="409"/>
      <c r="AJ26" s="409"/>
      <c r="AK26" s="409"/>
      <c r="AL26" s="410"/>
      <c r="AM26" s="408">
        <v>318144</v>
      </c>
      <c r="AN26" s="409"/>
      <c r="AO26" s="409"/>
      <c r="AP26" s="409"/>
      <c r="AQ26" s="409"/>
      <c r="AR26" s="410"/>
      <c r="AS26" s="408">
        <v>3314</v>
      </c>
      <c r="AT26" s="409"/>
      <c r="AU26" s="409"/>
      <c r="AV26" s="409"/>
      <c r="AW26" s="409"/>
      <c r="AX26" s="468"/>
      <c r="AY26" s="495" t="s">
        <v>183</v>
      </c>
      <c r="AZ26" s="415"/>
      <c r="BA26" s="415"/>
      <c r="BB26" s="415"/>
      <c r="BC26" s="415"/>
      <c r="BD26" s="415"/>
      <c r="BE26" s="415"/>
      <c r="BF26" s="415"/>
      <c r="BG26" s="415"/>
      <c r="BH26" s="415"/>
      <c r="BI26" s="415"/>
      <c r="BJ26" s="415"/>
      <c r="BK26" s="415"/>
      <c r="BL26" s="415"/>
      <c r="BM26" s="496"/>
      <c r="BN26" s="455" t="s">
        <v>130</v>
      </c>
      <c r="BO26" s="456"/>
      <c r="BP26" s="456"/>
      <c r="BQ26" s="456"/>
      <c r="BR26" s="456"/>
      <c r="BS26" s="456"/>
      <c r="BT26" s="456"/>
      <c r="BU26" s="457"/>
      <c r="BV26" s="455" t="s">
        <v>179</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81"/>
      <c r="B27" s="434"/>
      <c r="C27" s="435"/>
      <c r="D27" s="436"/>
      <c r="E27" s="411" t="s">
        <v>184</v>
      </c>
      <c r="F27" s="412"/>
      <c r="G27" s="412"/>
      <c r="H27" s="412"/>
      <c r="I27" s="412"/>
      <c r="J27" s="412"/>
      <c r="K27" s="413"/>
      <c r="L27" s="408">
        <v>1</v>
      </c>
      <c r="M27" s="409"/>
      <c r="N27" s="409"/>
      <c r="O27" s="409"/>
      <c r="P27" s="410"/>
      <c r="Q27" s="408">
        <v>6600</v>
      </c>
      <c r="R27" s="409"/>
      <c r="S27" s="409"/>
      <c r="T27" s="409"/>
      <c r="U27" s="409"/>
      <c r="V27" s="410"/>
      <c r="W27" s="498"/>
      <c r="X27" s="435"/>
      <c r="Y27" s="436"/>
      <c r="Z27" s="411" t="s">
        <v>185</v>
      </c>
      <c r="AA27" s="412"/>
      <c r="AB27" s="412"/>
      <c r="AC27" s="412"/>
      <c r="AD27" s="412"/>
      <c r="AE27" s="412"/>
      <c r="AF27" s="412"/>
      <c r="AG27" s="413"/>
      <c r="AH27" s="408">
        <v>65</v>
      </c>
      <c r="AI27" s="409"/>
      <c r="AJ27" s="409"/>
      <c r="AK27" s="409"/>
      <c r="AL27" s="410"/>
      <c r="AM27" s="408">
        <v>264446</v>
      </c>
      <c r="AN27" s="409"/>
      <c r="AO27" s="409"/>
      <c r="AP27" s="409"/>
      <c r="AQ27" s="409"/>
      <c r="AR27" s="410"/>
      <c r="AS27" s="408">
        <v>4068</v>
      </c>
      <c r="AT27" s="409"/>
      <c r="AU27" s="409"/>
      <c r="AV27" s="409"/>
      <c r="AW27" s="409"/>
      <c r="AX27" s="468"/>
      <c r="AY27" s="492" t="s">
        <v>186</v>
      </c>
      <c r="AZ27" s="493"/>
      <c r="BA27" s="493"/>
      <c r="BB27" s="493"/>
      <c r="BC27" s="493"/>
      <c r="BD27" s="493"/>
      <c r="BE27" s="493"/>
      <c r="BF27" s="493"/>
      <c r="BG27" s="493"/>
      <c r="BH27" s="493"/>
      <c r="BI27" s="493"/>
      <c r="BJ27" s="493"/>
      <c r="BK27" s="493"/>
      <c r="BL27" s="493"/>
      <c r="BM27" s="494"/>
      <c r="BN27" s="489">
        <v>2907199</v>
      </c>
      <c r="BO27" s="490"/>
      <c r="BP27" s="490"/>
      <c r="BQ27" s="490"/>
      <c r="BR27" s="490"/>
      <c r="BS27" s="490"/>
      <c r="BT27" s="490"/>
      <c r="BU27" s="491"/>
      <c r="BV27" s="489">
        <v>2906048</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81"/>
      <c r="B28" s="434"/>
      <c r="C28" s="435"/>
      <c r="D28" s="436"/>
      <c r="E28" s="411" t="s">
        <v>187</v>
      </c>
      <c r="F28" s="412"/>
      <c r="G28" s="412"/>
      <c r="H28" s="412"/>
      <c r="I28" s="412"/>
      <c r="J28" s="412"/>
      <c r="K28" s="413"/>
      <c r="L28" s="408">
        <v>1</v>
      </c>
      <c r="M28" s="409"/>
      <c r="N28" s="409"/>
      <c r="O28" s="409"/>
      <c r="P28" s="410"/>
      <c r="Q28" s="408">
        <v>6100</v>
      </c>
      <c r="R28" s="409"/>
      <c r="S28" s="409"/>
      <c r="T28" s="409"/>
      <c r="U28" s="409"/>
      <c r="V28" s="410"/>
      <c r="W28" s="498"/>
      <c r="X28" s="435"/>
      <c r="Y28" s="436"/>
      <c r="Z28" s="411" t="s">
        <v>188</v>
      </c>
      <c r="AA28" s="412"/>
      <c r="AB28" s="412"/>
      <c r="AC28" s="412"/>
      <c r="AD28" s="412"/>
      <c r="AE28" s="412"/>
      <c r="AF28" s="412"/>
      <c r="AG28" s="413"/>
      <c r="AH28" s="408" t="s">
        <v>179</v>
      </c>
      <c r="AI28" s="409"/>
      <c r="AJ28" s="409"/>
      <c r="AK28" s="409"/>
      <c r="AL28" s="410"/>
      <c r="AM28" s="408" t="s">
        <v>179</v>
      </c>
      <c r="AN28" s="409"/>
      <c r="AO28" s="409"/>
      <c r="AP28" s="409"/>
      <c r="AQ28" s="409"/>
      <c r="AR28" s="410"/>
      <c r="AS28" s="408" t="s">
        <v>189</v>
      </c>
      <c r="AT28" s="409"/>
      <c r="AU28" s="409"/>
      <c r="AV28" s="409"/>
      <c r="AW28" s="409"/>
      <c r="AX28" s="468"/>
      <c r="AY28" s="472" t="s">
        <v>190</v>
      </c>
      <c r="AZ28" s="473"/>
      <c r="BA28" s="473"/>
      <c r="BB28" s="474"/>
      <c r="BC28" s="481" t="s">
        <v>50</v>
      </c>
      <c r="BD28" s="482"/>
      <c r="BE28" s="482"/>
      <c r="BF28" s="482"/>
      <c r="BG28" s="482"/>
      <c r="BH28" s="482"/>
      <c r="BI28" s="482"/>
      <c r="BJ28" s="482"/>
      <c r="BK28" s="482"/>
      <c r="BL28" s="482"/>
      <c r="BM28" s="483"/>
      <c r="BN28" s="484">
        <v>5372670</v>
      </c>
      <c r="BO28" s="485"/>
      <c r="BP28" s="485"/>
      <c r="BQ28" s="485"/>
      <c r="BR28" s="485"/>
      <c r="BS28" s="485"/>
      <c r="BT28" s="485"/>
      <c r="BU28" s="486"/>
      <c r="BV28" s="484">
        <v>3556729</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81"/>
      <c r="B29" s="434"/>
      <c r="C29" s="435"/>
      <c r="D29" s="436"/>
      <c r="E29" s="411" t="s">
        <v>191</v>
      </c>
      <c r="F29" s="412"/>
      <c r="G29" s="412"/>
      <c r="H29" s="412"/>
      <c r="I29" s="412"/>
      <c r="J29" s="412"/>
      <c r="K29" s="413"/>
      <c r="L29" s="408">
        <v>30</v>
      </c>
      <c r="M29" s="409"/>
      <c r="N29" s="409"/>
      <c r="O29" s="409"/>
      <c r="P29" s="410"/>
      <c r="Q29" s="408">
        <v>5900</v>
      </c>
      <c r="R29" s="409"/>
      <c r="S29" s="409"/>
      <c r="T29" s="409"/>
      <c r="U29" s="409"/>
      <c r="V29" s="410"/>
      <c r="W29" s="499"/>
      <c r="X29" s="500"/>
      <c r="Y29" s="501"/>
      <c r="Z29" s="411" t="s">
        <v>192</v>
      </c>
      <c r="AA29" s="412"/>
      <c r="AB29" s="412"/>
      <c r="AC29" s="412"/>
      <c r="AD29" s="412"/>
      <c r="AE29" s="412"/>
      <c r="AF29" s="412"/>
      <c r="AG29" s="413"/>
      <c r="AH29" s="408">
        <v>1070</v>
      </c>
      <c r="AI29" s="409"/>
      <c r="AJ29" s="409"/>
      <c r="AK29" s="409"/>
      <c r="AL29" s="410"/>
      <c r="AM29" s="408">
        <v>3323666</v>
      </c>
      <c r="AN29" s="409"/>
      <c r="AO29" s="409"/>
      <c r="AP29" s="409"/>
      <c r="AQ29" s="409"/>
      <c r="AR29" s="410"/>
      <c r="AS29" s="408">
        <v>3106</v>
      </c>
      <c r="AT29" s="409"/>
      <c r="AU29" s="409"/>
      <c r="AV29" s="409"/>
      <c r="AW29" s="409"/>
      <c r="AX29" s="468"/>
      <c r="AY29" s="475"/>
      <c r="AZ29" s="476"/>
      <c r="BA29" s="476"/>
      <c r="BB29" s="477"/>
      <c r="BC29" s="469" t="s">
        <v>193</v>
      </c>
      <c r="BD29" s="470"/>
      <c r="BE29" s="470"/>
      <c r="BF29" s="470"/>
      <c r="BG29" s="470"/>
      <c r="BH29" s="470"/>
      <c r="BI29" s="470"/>
      <c r="BJ29" s="470"/>
      <c r="BK29" s="470"/>
      <c r="BL29" s="470"/>
      <c r="BM29" s="471"/>
      <c r="BN29" s="455">
        <v>1222172</v>
      </c>
      <c r="BO29" s="456"/>
      <c r="BP29" s="456"/>
      <c r="BQ29" s="456"/>
      <c r="BR29" s="456"/>
      <c r="BS29" s="456"/>
      <c r="BT29" s="456"/>
      <c r="BU29" s="457"/>
      <c r="BV29" s="455">
        <v>1222878</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194</v>
      </c>
      <c r="X30" s="423"/>
      <c r="Y30" s="423"/>
      <c r="Z30" s="423"/>
      <c r="AA30" s="423"/>
      <c r="AB30" s="423"/>
      <c r="AC30" s="423"/>
      <c r="AD30" s="423"/>
      <c r="AE30" s="423"/>
      <c r="AF30" s="423"/>
      <c r="AG30" s="424"/>
      <c r="AH30" s="425">
        <v>98.3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52</v>
      </c>
      <c r="BD30" s="429"/>
      <c r="BE30" s="429"/>
      <c r="BF30" s="429"/>
      <c r="BG30" s="429"/>
      <c r="BH30" s="429"/>
      <c r="BI30" s="429"/>
      <c r="BJ30" s="429"/>
      <c r="BK30" s="429"/>
      <c r="BL30" s="429"/>
      <c r="BM30" s="430"/>
      <c r="BN30" s="489">
        <v>8030478</v>
      </c>
      <c r="BO30" s="490"/>
      <c r="BP30" s="490"/>
      <c r="BQ30" s="490"/>
      <c r="BR30" s="490"/>
      <c r="BS30" s="490"/>
      <c r="BT30" s="490"/>
      <c r="BU30" s="491"/>
      <c r="BV30" s="489">
        <v>6514824</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414" t="s">
        <v>195</v>
      </c>
      <c r="D32" s="414"/>
      <c r="E32" s="414"/>
      <c r="F32" s="414"/>
      <c r="G32" s="414"/>
      <c r="H32" s="414"/>
      <c r="I32" s="414"/>
      <c r="J32" s="414"/>
      <c r="K32" s="414"/>
      <c r="L32" s="414"/>
      <c r="M32" s="414"/>
      <c r="N32" s="414"/>
      <c r="O32" s="414"/>
      <c r="P32" s="414"/>
      <c r="Q32" s="414"/>
      <c r="R32" s="414"/>
      <c r="S32" s="414"/>
      <c r="U32" s="415" t="s">
        <v>196</v>
      </c>
      <c r="V32" s="415"/>
      <c r="W32" s="415"/>
      <c r="X32" s="415"/>
      <c r="Y32" s="415"/>
      <c r="Z32" s="415"/>
      <c r="AA32" s="415"/>
      <c r="AB32" s="415"/>
      <c r="AC32" s="415"/>
      <c r="AD32" s="415"/>
      <c r="AE32" s="415"/>
      <c r="AF32" s="415"/>
      <c r="AG32" s="415"/>
      <c r="AH32" s="415"/>
      <c r="AI32" s="415"/>
      <c r="AJ32" s="415"/>
      <c r="AK32" s="415"/>
      <c r="AM32" s="415" t="s">
        <v>197</v>
      </c>
      <c r="AN32" s="415"/>
      <c r="AO32" s="415"/>
      <c r="AP32" s="415"/>
      <c r="AQ32" s="415"/>
      <c r="AR32" s="415"/>
      <c r="AS32" s="415"/>
      <c r="AT32" s="415"/>
      <c r="AU32" s="415"/>
      <c r="AV32" s="415"/>
      <c r="AW32" s="415"/>
      <c r="AX32" s="415"/>
      <c r="AY32" s="415"/>
      <c r="AZ32" s="415"/>
      <c r="BA32" s="415"/>
      <c r="BB32" s="415"/>
      <c r="BC32" s="415"/>
      <c r="BE32" s="415" t="s">
        <v>198</v>
      </c>
      <c r="BF32" s="415"/>
      <c r="BG32" s="415"/>
      <c r="BH32" s="415"/>
      <c r="BI32" s="415"/>
      <c r="BJ32" s="415"/>
      <c r="BK32" s="415"/>
      <c r="BL32" s="415"/>
      <c r="BM32" s="415"/>
      <c r="BN32" s="415"/>
      <c r="BO32" s="415"/>
      <c r="BP32" s="415"/>
      <c r="BQ32" s="415"/>
      <c r="BR32" s="415"/>
      <c r="BS32" s="415"/>
      <c r="BT32" s="415"/>
      <c r="BU32" s="415"/>
      <c r="BW32" s="415" t="s">
        <v>199</v>
      </c>
      <c r="BX32" s="415"/>
      <c r="BY32" s="415"/>
      <c r="BZ32" s="415"/>
      <c r="CA32" s="415"/>
      <c r="CB32" s="415"/>
      <c r="CC32" s="415"/>
      <c r="CD32" s="415"/>
      <c r="CE32" s="415"/>
      <c r="CF32" s="415"/>
      <c r="CG32" s="415"/>
      <c r="CH32" s="415"/>
      <c r="CI32" s="415"/>
      <c r="CJ32" s="415"/>
      <c r="CK32" s="415"/>
      <c r="CL32" s="415"/>
      <c r="CM32" s="415"/>
      <c r="CO32" s="415" t="s">
        <v>200</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15">
      <c r="A33" s="181"/>
      <c r="B33" s="205"/>
      <c r="C33" s="407" t="s">
        <v>201</v>
      </c>
      <c r="D33" s="407"/>
      <c r="E33" s="406" t="s">
        <v>202</v>
      </c>
      <c r="F33" s="406"/>
      <c r="G33" s="406"/>
      <c r="H33" s="406"/>
      <c r="I33" s="406"/>
      <c r="J33" s="406"/>
      <c r="K33" s="406"/>
      <c r="L33" s="406"/>
      <c r="M33" s="406"/>
      <c r="N33" s="406"/>
      <c r="O33" s="406"/>
      <c r="P33" s="406"/>
      <c r="Q33" s="406"/>
      <c r="R33" s="406"/>
      <c r="S33" s="406"/>
      <c r="T33" s="206"/>
      <c r="U33" s="407" t="s">
        <v>201</v>
      </c>
      <c r="V33" s="407"/>
      <c r="W33" s="406" t="s">
        <v>203</v>
      </c>
      <c r="X33" s="406"/>
      <c r="Y33" s="406"/>
      <c r="Z33" s="406"/>
      <c r="AA33" s="406"/>
      <c r="AB33" s="406"/>
      <c r="AC33" s="406"/>
      <c r="AD33" s="406"/>
      <c r="AE33" s="406"/>
      <c r="AF33" s="406"/>
      <c r="AG33" s="406"/>
      <c r="AH33" s="406"/>
      <c r="AI33" s="406"/>
      <c r="AJ33" s="406"/>
      <c r="AK33" s="406"/>
      <c r="AL33" s="206"/>
      <c r="AM33" s="407" t="s">
        <v>204</v>
      </c>
      <c r="AN33" s="407"/>
      <c r="AO33" s="406" t="s">
        <v>205</v>
      </c>
      <c r="AP33" s="406"/>
      <c r="AQ33" s="406"/>
      <c r="AR33" s="406"/>
      <c r="AS33" s="406"/>
      <c r="AT33" s="406"/>
      <c r="AU33" s="406"/>
      <c r="AV33" s="406"/>
      <c r="AW33" s="406"/>
      <c r="AX33" s="406"/>
      <c r="AY33" s="406"/>
      <c r="AZ33" s="406"/>
      <c r="BA33" s="406"/>
      <c r="BB33" s="406"/>
      <c r="BC33" s="406"/>
      <c r="BD33" s="207"/>
      <c r="BE33" s="406" t="s">
        <v>206</v>
      </c>
      <c r="BF33" s="406"/>
      <c r="BG33" s="406" t="s">
        <v>207</v>
      </c>
      <c r="BH33" s="406"/>
      <c r="BI33" s="406"/>
      <c r="BJ33" s="406"/>
      <c r="BK33" s="406"/>
      <c r="BL33" s="406"/>
      <c r="BM33" s="406"/>
      <c r="BN33" s="406"/>
      <c r="BO33" s="406"/>
      <c r="BP33" s="406"/>
      <c r="BQ33" s="406"/>
      <c r="BR33" s="406"/>
      <c r="BS33" s="406"/>
      <c r="BT33" s="406"/>
      <c r="BU33" s="406"/>
      <c r="BV33" s="207"/>
      <c r="BW33" s="407" t="s">
        <v>206</v>
      </c>
      <c r="BX33" s="407"/>
      <c r="BY33" s="406" t="s">
        <v>208</v>
      </c>
      <c r="BZ33" s="406"/>
      <c r="CA33" s="406"/>
      <c r="CB33" s="406"/>
      <c r="CC33" s="406"/>
      <c r="CD33" s="406"/>
      <c r="CE33" s="406"/>
      <c r="CF33" s="406"/>
      <c r="CG33" s="406"/>
      <c r="CH33" s="406"/>
      <c r="CI33" s="406"/>
      <c r="CJ33" s="406"/>
      <c r="CK33" s="406"/>
      <c r="CL33" s="406"/>
      <c r="CM33" s="406"/>
      <c r="CN33" s="206"/>
      <c r="CO33" s="407" t="s">
        <v>209</v>
      </c>
      <c r="CP33" s="407"/>
      <c r="CQ33" s="406" t="s">
        <v>210</v>
      </c>
      <c r="CR33" s="406"/>
      <c r="CS33" s="406"/>
      <c r="CT33" s="406"/>
      <c r="CU33" s="406"/>
      <c r="CV33" s="406"/>
      <c r="CW33" s="406"/>
      <c r="CX33" s="406"/>
      <c r="CY33" s="406"/>
      <c r="CZ33" s="406"/>
      <c r="DA33" s="406"/>
      <c r="DB33" s="406"/>
      <c r="DC33" s="406"/>
      <c r="DD33" s="406"/>
      <c r="DE33" s="406"/>
      <c r="DF33" s="206"/>
      <c r="DG33" s="405" t="s">
        <v>211</v>
      </c>
      <c r="DH33" s="405"/>
      <c r="DI33" s="208"/>
    </row>
    <row r="34" spans="1:113" ht="32.25" customHeight="1" x14ac:dyDescent="0.15">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4</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81"/>
      <c r="AM34" s="403">
        <f>IF(AO34="","",MAX(C34:D43,U34:V43)+1)</f>
        <v>8</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81"/>
      <c r="BE34" s="403">
        <f>IF(BG34="","",MAX(C34:D43,U34:V43,AM34:AN43)+1)</f>
        <v>13</v>
      </c>
      <c r="BF34" s="403"/>
      <c r="BG34" s="404" t="str">
        <f>IF('各会計、関係団体の財政状況及び健全化判断比率'!B37="","",'各会計、関係団体の財政状況及び健全化判断比率'!B37)</f>
        <v>農業集落排水事業特別会計</v>
      </c>
      <c r="BH34" s="404"/>
      <c r="BI34" s="404"/>
      <c r="BJ34" s="404"/>
      <c r="BK34" s="404"/>
      <c r="BL34" s="404"/>
      <c r="BM34" s="404"/>
      <c r="BN34" s="404"/>
      <c r="BO34" s="404"/>
      <c r="BP34" s="404"/>
      <c r="BQ34" s="404"/>
      <c r="BR34" s="404"/>
      <c r="BS34" s="404"/>
      <c r="BT34" s="404"/>
      <c r="BU34" s="404"/>
      <c r="BV34" s="181"/>
      <c r="BW34" s="403">
        <f>IF(BY34="","",MAX(C34:D43,U34:V43,AM34:AN43,BE34:BF43)+1)</f>
        <v>15</v>
      </c>
      <c r="BX34" s="403"/>
      <c r="BY34" s="404" t="str">
        <f>IF('各会計、関係団体の財政状況及び健全化判断比率'!B68="","",'各会計、関係団体の財政状況及び健全化判断比率'!B68)</f>
        <v>甲府地区広域行政事務組合
（一般会計）</v>
      </c>
      <c r="BZ34" s="404"/>
      <c r="CA34" s="404"/>
      <c r="CB34" s="404"/>
      <c r="CC34" s="404"/>
      <c r="CD34" s="404"/>
      <c r="CE34" s="404"/>
      <c r="CF34" s="404"/>
      <c r="CG34" s="404"/>
      <c r="CH34" s="404"/>
      <c r="CI34" s="404"/>
      <c r="CJ34" s="404"/>
      <c r="CK34" s="404"/>
      <c r="CL34" s="404"/>
      <c r="CM34" s="404"/>
      <c r="CN34" s="181"/>
      <c r="CO34" s="403">
        <f>IF(CQ34="","",MAX(C34:D43,U34:V43,AM34:AN43,BE34:BF43,BW34:BX43)+1)</f>
        <v>25</v>
      </c>
      <c r="CP34" s="403"/>
      <c r="CQ34" s="404" t="str">
        <f>IF('各会計、関係団体の財政状況及び健全化判断比率'!BS7="","",'各会計、関係団体の財政状況及び健全化判断比率'!BS7)</f>
        <v>甲府市スポーツ協会</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15">
      <c r="A35" s="181"/>
      <c r="B35" s="205"/>
      <c r="C35" s="403">
        <f>IF(E35="","",C34+1)</f>
        <v>2</v>
      </c>
      <c r="D35" s="403"/>
      <c r="E35" s="404" t="str">
        <f>IF('各会計、関係団体の財政状況及び健全化判断比率'!B8="","",'各会計、関係団体の財政状況及び健全化判断比率'!B8)</f>
        <v>住宅新築資金等貸付事業特別会計</v>
      </c>
      <c r="F35" s="404"/>
      <c r="G35" s="404"/>
      <c r="H35" s="404"/>
      <c r="I35" s="404"/>
      <c r="J35" s="404"/>
      <c r="K35" s="404"/>
      <c r="L35" s="404"/>
      <c r="M35" s="404"/>
      <c r="N35" s="404"/>
      <c r="O35" s="404"/>
      <c r="P35" s="404"/>
      <c r="Q35" s="404"/>
      <c r="R35" s="404"/>
      <c r="S35" s="404"/>
      <c r="T35" s="181"/>
      <c r="U35" s="403">
        <f>IF(W35="","",U34+1)</f>
        <v>5</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81"/>
      <c r="AM35" s="403">
        <f t="shared" ref="AM35:AM43" si="0">IF(AO35="","",AM34+1)</f>
        <v>9</v>
      </c>
      <c r="AN35" s="403"/>
      <c r="AO35" s="404" t="str">
        <f>IF('各会計、関係団体の財政状況及び健全化判断比率'!B33="","",'各会計、関係団体の財政状況及び健全化判断比率'!B33)</f>
        <v>病院事業会計</v>
      </c>
      <c r="AP35" s="404"/>
      <c r="AQ35" s="404"/>
      <c r="AR35" s="404"/>
      <c r="AS35" s="404"/>
      <c r="AT35" s="404"/>
      <c r="AU35" s="404"/>
      <c r="AV35" s="404"/>
      <c r="AW35" s="404"/>
      <c r="AX35" s="404"/>
      <c r="AY35" s="404"/>
      <c r="AZ35" s="404"/>
      <c r="BA35" s="404"/>
      <c r="BB35" s="404"/>
      <c r="BC35" s="404"/>
      <c r="BD35" s="181"/>
      <c r="BE35" s="403">
        <f t="shared" ref="BE35:BE43" si="1">IF(BG35="","",BE34+1)</f>
        <v>14</v>
      </c>
      <c r="BF35" s="403"/>
      <c r="BG35" s="404" t="str">
        <f>IF('各会計、関係団体の財政状況及び健全化判断比率'!B38="","",'各会計、関係団体の財政状況及び健全化判断比率'!B38)</f>
        <v>浄化槽事業特別会計</v>
      </c>
      <c r="BH35" s="404"/>
      <c r="BI35" s="404"/>
      <c r="BJ35" s="404"/>
      <c r="BK35" s="404"/>
      <c r="BL35" s="404"/>
      <c r="BM35" s="404"/>
      <c r="BN35" s="404"/>
      <c r="BO35" s="404"/>
      <c r="BP35" s="404"/>
      <c r="BQ35" s="404"/>
      <c r="BR35" s="404"/>
      <c r="BS35" s="404"/>
      <c r="BT35" s="404"/>
      <c r="BU35" s="404"/>
      <c r="BV35" s="181"/>
      <c r="BW35" s="403">
        <f t="shared" ref="BW35:BW43" si="2">IF(BY35="","",BW34+1)</f>
        <v>16</v>
      </c>
      <c r="BX35" s="403"/>
      <c r="BY35" s="404" t="str">
        <f>IF('各会計、関係団体の財政状況及び健全化判断比率'!B69="","",'各会計、関係団体の財政状況及び健全化判断比率'!B69)</f>
        <v>甲府地区広域行政事務組合
（ふるさと市町村圏事業特別会計）</v>
      </c>
      <c r="BZ35" s="404"/>
      <c r="CA35" s="404"/>
      <c r="CB35" s="404"/>
      <c r="CC35" s="404"/>
      <c r="CD35" s="404"/>
      <c r="CE35" s="404"/>
      <c r="CF35" s="404"/>
      <c r="CG35" s="404"/>
      <c r="CH35" s="404"/>
      <c r="CI35" s="404"/>
      <c r="CJ35" s="404"/>
      <c r="CK35" s="404"/>
      <c r="CL35" s="404"/>
      <c r="CM35" s="404"/>
      <c r="CN35" s="181"/>
      <c r="CO35" s="403">
        <f t="shared" ref="CO35:CO43" si="3">IF(CQ35="","",CO34+1)</f>
        <v>26</v>
      </c>
      <c r="CP35" s="403"/>
      <c r="CQ35" s="404" t="str">
        <f>IF('各会計、関係団体の財政状況及び健全化判断比率'!BS8="","",'各会計、関係団体の財政状況及び健全化判断比率'!BS8)</f>
        <v>甲府市勤労者福祉サービスセンター</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15">
      <c r="A36" s="181"/>
      <c r="B36" s="205"/>
      <c r="C36" s="403">
        <f>IF(E36="","",C35+1)</f>
        <v>3</v>
      </c>
      <c r="D36" s="403"/>
      <c r="E36" s="404" t="str">
        <f>IF('各会計、関係団体の財政状況及び健全化判断比率'!B9="","",'各会計、関係団体の財政状況及び健全化判断比率'!B9)</f>
        <v>母子父子寡婦福祉資金貸付事業特別会計</v>
      </c>
      <c r="F36" s="404"/>
      <c r="G36" s="404"/>
      <c r="H36" s="404"/>
      <c r="I36" s="404"/>
      <c r="J36" s="404"/>
      <c r="K36" s="404"/>
      <c r="L36" s="404"/>
      <c r="M36" s="404"/>
      <c r="N36" s="404"/>
      <c r="O36" s="404"/>
      <c r="P36" s="404"/>
      <c r="Q36" s="404"/>
      <c r="R36" s="404"/>
      <c r="S36" s="404"/>
      <c r="T36" s="181"/>
      <c r="U36" s="403">
        <f t="shared" ref="U36:U43" si="4">IF(W36="","",U35+1)</f>
        <v>6</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81"/>
      <c r="AM36" s="403">
        <f t="shared" si="0"/>
        <v>10</v>
      </c>
      <c r="AN36" s="403"/>
      <c r="AO36" s="404" t="str">
        <f>IF('各会計、関係団体の財政状況及び健全化判断比率'!B34="","",'各会計、関係団体の財政状況及び健全化判断比率'!B34)</f>
        <v>地方卸売市場事業会計</v>
      </c>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17</v>
      </c>
      <c r="BX36" s="403"/>
      <c r="BY36" s="404" t="str">
        <f>IF('各会計、関係団体の財政状況及び健全化判断比率'!B70="","",'各会計、関係団体の財政状況及び健全化判断比率'!B70)</f>
        <v>甲府地区広域行政事務組合
（消防事業特別会計）</v>
      </c>
      <c r="BZ36" s="404"/>
      <c r="CA36" s="404"/>
      <c r="CB36" s="404"/>
      <c r="CC36" s="404"/>
      <c r="CD36" s="404"/>
      <c r="CE36" s="404"/>
      <c r="CF36" s="404"/>
      <c r="CG36" s="404"/>
      <c r="CH36" s="404"/>
      <c r="CI36" s="404"/>
      <c r="CJ36" s="404"/>
      <c r="CK36" s="404"/>
      <c r="CL36" s="404"/>
      <c r="CM36" s="404"/>
      <c r="CN36" s="181"/>
      <c r="CO36" s="403">
        <f t="shared" si="3"/>
        <v>27</v>
      </c>
      <c r="CP36" s="403"/>
      <c r="CQ36" s="404" t="str">
        <f>IF('各会計、関係団体の財政状況及び健全化判断比率'!BS9="","",'各会計、関係団体の財政状況及び健全化判断比率'!BS9)</f>
        <v>甲府市土地開発公社</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〇</v>
      </c>
      <c r="DH36" s="401"/>
      <c r="DI36" s="208"/>
    </row>
    <row r="37" spans="1:113" ht="32.25" customHeight="1" x14ac:dyDescent="0.15">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f t="shared" si="4"/>
        <v>7</v>
      </c>
      <c r="V37" s="403"/>
      <c r="W37" s="404" t="str">
        <f>IF('各会計、関係団体の財政状況及び健全化判断比率'!B31="","",'各会計、関係団体の財政状況及び健全化判断比率'!B31)</f>
        <v>交通災害共済事業特別会計</v>
      </c>
      <c r="X37" s="404"/>
      <c r="Y37" s="404"/>
      <c r="Z37" s="404"/>
      <c r="AA37" s="404"/>
      <c r="AB37" s="404"/>
      <c r="AC37" s="404"/>
      <c r="AD37" s="404"/>
      <c r="AE37" s="404"/>
      <c r="AF37" s="404"/>
      <c r="AG37" s="404"/>
      <c r="AH37" s="404"/>
      <c r="AI37" s="404"/>
      <c r="AJ37" s="404"/>
      <c r="AK37" s="404"/>
      <c r="AL37" s="181"/>
      <c r="AM37" s="403">
        <f t="shared" si="0"/>
        <v>11</v>
      </c>
      <c r="AN37" s="403"/>
      <c r="AO37" s="404" t="str">
        <f>IF('各会計、関係団体の財政状況及び健全化判断比率'!B35="","",'各会計、関係団体の財政状況及び健全化判断比率'!B35)</f>
        <v>下水道事業会計</v>
      </c>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18</v>
      </c>
      <c r="BX37" s="403"/>
      <c r="BY37" s="404" t="str">
        <f>IF('各会計、関係団体の財政状況及び健全化判断比率'!B71="","",'各会計、関係団体の財政状況及び健全化判断比率'!B71)</f>
        <v>甲府地区広域行政事務組合
（視聴覚ライブラリー事業特別会計）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15">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f t="shared" si="0"/>
        <v>12</v>
      </c>
      <c r="AN38" s="403"/>
      <c r="AO38" s="404" t="str">
        <f>IF('各会計、関係団体の財政状況及び健全化判断比率'!B36="","",'各会計、関係団体の財政状況及び健全化判断比率'!B36)</f>
        <v>簡易水道等事業会計</v>
      </c>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19</v>
      </c>
      <c r="BX38" s="403"/>
      <c r="BY38" s="404" t="str">
        <f>IF('各会計、関係団体の財政状況及び健全化判断比率'!B72="","",'各会計、関係団体の財政状況及び健全化判断比率'!B72)</f>
        <v>甲府地区広域行政事務組合
（国母公園管理事業特別会計）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15">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20</v>
      </c>
      <c r="BX39" s="403"/>
      <c r="BY39" s="404" t="str">
        <f>IF('各会計、関係団体の財政状況及び健全化判断比率'!B73="","",'各会計、関係団体の財政状況及び健全化判断比率'!B73)</f>
        <v>中巨摩地区広域行政事務組合
（一般会計）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15">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21</v>
      </c>
      <c r="BX40" s="403"/>
      <c r="BY40" s="404" t="str">
        <f>IF('各会計、関係団体の財政状況及び健全化判断比率'!B74="","",'各会計、関係団体の財政状況及び健全化判断比率'!B74)</f>
        <v>中巨摩地区広域行政事務組合
（ごみ処理事業特別会計）</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15">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f t="shared" si="2"/>
        <v>22</v>
      </c>
      <c r="BX41" s="403"/>
      <c r="BY41" s="404" t="str">
        <f>IF('各会計、関係団体の財政状況及び健全化判断比率'!B75="","",'各会計、関係団体の財政状況及び健全化判断比率'!B75)</f>
        <v>中巨摩地区広域行政事務組合
（地区公園事業特別会計）</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15">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f t="shared" si="2"/>
        <v>23</v>
      </c>
      <c r="BX42" s="403"/>
      <c r="BY42" s="404" t="str">
        <f>IF('各会計、関係団体の財政状況及び健全化判断比率'!B76="","",'各会計、関係団体の財政状況及び健全化判断比率'!B76)</f>
        <v>中巨摩地区広域行政事務組合
（老人福祉事業特別会計）</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15">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f t="shared" si="2"/>
        <v>24</v>
      </c>
      <c r="BX43" s="403"/>
      <c r="BY43" s="404" t="str">
        <f>IF('各会計、関係団体の財政状況及び健全化判断比率'!B77="","",'各会計、関係団体の財政状況及び健全化判断比率'!B77)</f>
        <v>中巨摩地区広域行政事務組合
（勤労青年センター事業特別会計）</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212</v>
      </c>
      <c r="E46" s="400" t="s">
        <v>213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214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215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216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217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218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219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220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QzRSmacn0KaVbxNIIjJyvQfoTtJIh2DW9BKy6bSq04GI4hVG4tBIIFt7hmt/uqo8r7R4i2A3/B7U6uqAB2mHtQ==" saltValue="FjUGLjCwOy1wH6Tgc0APH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221</v>
      </c>
      <c r="DI1" s="754"/>
      <c r="DJ1" s="754"/>
      <c r="DK1" s="754"/>
      <c r="DL1" s="754"/>
      <c r="DM1" s="754"/>
      <c r="DN1" s="755"/>
      <c r="DO1" s="214"/>
      <c r="DP1" s="753" t="s">
        <v>222</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15">
      <c r="B2" s="215" t="s">
        <v>223</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709" t="s">
        <v>224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225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227</v>
      </c>
      <c r="S4" s="710"/>
      <c r="T4" s="710"/>
      <c r="U4" s="710"/>
      <c r="V4" s="710"/>
      <c r="W4" s="710"/>
      <c r="X4" s="710"/>
      <c r="Y4" s="711"/>
      <c r="Z4" s="709" t="s">
        <v>228</v>
      </c>
      <c r="AA4" s="710"/>
      <c r="AB4" s="710"/>
      <c r="AC4" s="711"/>
      <c r="AD4" s="709" t="s">
        <v>229</v>
      </c>
      <c r="AE4" s="710"/>
      <c r="AF4" s="710"/>
      <c r="AG4" s="710"/>
      <c r="AH4" s="710"/>
      <c r="AI4" s="710"/>
      <c r="AJ4" s="710"/>
      <c r="AK4" s="711"/>
      <c r="AL4" s="709" t="s">
        <v>228</v>
      </c>
      <c r="AM4" s="710"/>
      <c r="AN4" s="710"/>
      <c r="AO4" s="711"/>
      <c r="AP4" s="756" t="s">
        <v>230</v>
      </c>
      <c r="AQ4" s="756"/>
      <c r="AR4" s="756"/>
      <c r="AS4" s="756"/>
      <c r="AT4" s="756"/>
      <c r="AU4" s="756"/>
      <c r="AV4" s="756"/>
      <c r="AW4" s="756"/>
      <c r="AX4" s="756"/>
      <c r="AY4" s="756"/>
      <c r="AZ4" s="756"/>
      <c r="BA4" s="756"/>
      <c r="BB4" s="756"/>
      <c r="BC4" s="756"/>
      <c r="BD4" s="756"/>
      <c r="BE4" s="756"/>
      <c r="BF4" s="756"/>
      <c r="BG4" s="756" t="s">
        <v>231</v>
      </c>
      <c r="BH4" s="756"/>
      <c r="BI4" s="756"/>
      <c r="BJ4" s="756"/>
      <c r="BK4" s="756"/>
      <c r="BL4" s="756"/>
      <c r="BM4" s="756"/>
      <c r="BN4" s="756"/>
      <c r="BO4" s="756" t="s">
        <v>228</v>
      </c>
      <c r="BP4" s="756"/>
      <c r="BQ4" s="756"/>
      <c r="BR4" s="756"/>
      <c r="BS4" s="756" t="s">
        <v>232</v>
      </c>
      <c r="BT4" s="756"/>
      <c r="BU4" s="756"/>
      <c r="BV4" s="756"/>
      <c r="BW4" s="756"/>
      <c r="BX4" s="756"/>
      <c r="BY4" s="756"/>
      <c r="BZ4" s="756"/>
      <c r="CA4" s="756"/>
      <c r="CB4" s="756"/>
      <c r="CD4" s="709" t="s">
        <v>233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234</v>
      </c>
      <c r="C5" s="716"/>
      <c r="D5" s="716"/>
      <c r="E5" s="716"/>
      <c r="F5" s="716"/>
      <c r="G5" s="716"/>
      <c r="H5" s="716"/>
      <c r="I5" s="716"/>
      <c r="J5" s="716"/>
      <c r="K5" s="716"/>
      <c r="L5" s="716"/>
      <c r="M5" s="716"/>
      <c r="N5" s="716"/>
      <c r="O5" s="716"/>
      <c r="P5" s="716"/>
      <c r="Q5" s="717"/>
      <c r="R5" s="712">
        <v>29410916</v>
      </c>
      <c r="S5" s="713"/>
      <c r="T5" s="713"/>
      <c r="U5" s="713"/>
      <c r="V5" s="713"/>
      <c r="W5" s="713"/>
      <c r="X5" s="713"/>
      <c r="Y5" s="738"/>
      <c r="Z5" s="751">
        <v>33.700000000000003</v>
      </c>
      <c r="AA5" s="751"/>
      <c r="AB5" s="751"/>
      <c r="AC5" s="751"/>
      <c r="AD5" s="752">
        <v>27434059</v>
      </c>
      <c r="AE5" s="752"/>
      <c r="AF5" s="752"/>
      <c r="AG5" s="752"/>
      <c r="AH5" s="752"/>
      <c r="AI5" s="752"/>
      <c r="AJ5" s="752"/>
      <c r="AK5" s="752"/>
      <c r="AL5" s="739">
        <v>61.7</v>
      </c>
      <c r="AM5" s="721"/>
      <c r="AN5" s="721"/>
      <c r="AO5" s="740"/>
      <c r="AP5" s="715" t="s">
        <v>235</v>
      </c>
      <c r="AQ5" s="716"/>
      <c r="AR5" s="716"/>
      <c r="AS5" s="716"/>
      <c r="AT5" s="716"/>
      <c r="AU5" s="716"/>
      <c r="AV5" s="716"/>
      <c r="AW5" s="716"/>
      <c r="AX5" s="716"/>
      <c r="AY5" s="716"/>
      <c r="AZ5" s="716"/>
      <c r="BA5" s="716"/>
      <c r="BB5" s="716"/>
      <c r="BC5" s="716"/>
      <c r="BD5" s="716"/>
      <c r="BE5" s="716"/>
      <c r="BF5" s="717"/>
      <c r="BG5" s="657">
        <v>27397953</v>
      </c>
      <c r="BH5" s="658"/>
      <c r="BI5" s="658"/>
      <c r="BJ5" s="658"/>
      <c r="BK5" s="658"/>
      <c r="BL5" s="658"/>
      <c r="BM5" s="658"/>
      <c r="BN5" s="659"/>
      <c r="BO5" s="695">
        <v>93.2</v>
      </c>
      <c r="BP5" s="695"/>
      <c r="BQ5" s="695"/>
      <c r="BR5" s="695"/>
      <c r="BS5" s="696">
        <v>553182</v>
      </c>
      <c r="BT5" s="696"/>
      <c r="BU5" s="696"/>
      <c r="BV5" s="696"/>
      <c r="BW5" s="696"/>
      <c r="BX5" s="696"/>
      <c r="BY5" s="696"/>
      <c r="BZ5" s="696"/>
      <c r="CA5" s="696"/>
      <c r="CB5" s="736"/>
      <c r="CD5" s="709" t="s">
        <v>230</v>
      </c>
      <c r="CE5" s="710"/>
      <c r="CF5" s="710"/>
      <c r="CG5" s="710"/>
      <c r="CH5" s="710"/>
      <c r="CI5" s="710"/>
      <c r="CJ5" s="710"/>
      <c r="CK5" s="710"/>
      <c r="CL5" s="710"/>
      <c r="CM5" s="710"/>
      <c r="CN5" s="710"/>
      <c r="CO5" s="710"/>
      <c r="CP5" s="710"/>
      <c r="CQ5" s="711"/>
      <c r="CR5" s="709" t="s">
        <v>236</v>
      </c>
      <c r="CS5" s="710"/>
      <c r="CT5" s="710"/>
      <c r="CU5" s="710"/>
      <c r="CV5" s="710"/>
      <c r="CW5" s="710"/>
      <c r="CX5" s="710"/>
      <c r="CY5" s="711"/>
      <c r="CZ5" s="709" t="s">
        <v>228</v>
      </c>
      <c r="DA5" s="710"/>
      <c r="DB5" s="710"/>
      <c r="DC5" s="711"/>
      <c r="DD5" s="709" t="s">
        <v>237</v>
      </c>
      <c r="DE5" s="710"/>
      <c r="DF5" s="710"/>
      <c r="DG5" s="710"/>
      <c r="DH5" s="710"/>
      <c r="DI5" s="710"/>
      <c r="DJ5" s="710"/>
      <c r="DK5" s="710"/>
      <c r="DL5" s="710"/>
      <c r="DM5" s="710"/>
      <c r="DN5" s="710"/>
      <c r="DO5" s="710"/>
      <c r="DP5" s="711"/>
      <c r="DQ5" s="709" t="s">
        <v>238</v>
      </c>
      <c r="DR5" s="710"/>
      <c r="DS5" s="710"/>
      <c r="DT5" s="710"/>
      <c r="DU5" s="710"/>
      <c r="DV5" s="710"/>
      <c r="DW5" s="710"/>
      <c r="DX5" s="710"/>
      <c r="DY5" s="710"/>
      <c r="DZ5" s="710"/>
      <c r="EA5" s="710"/>
      <c r="EB5" s="710"/>
      <c r="EC5" s="711"/>
    </row>
    <row r="6" spans="2:143" ht="11.25" customHeight="1" x14ac:dyDescent="0.15">
      <c r="B6" s="654" t="s">
        <v>239</v>
      </c>
      <c r="C6" s="655"/>
      <c r="D6" s="655"/>
      <c r="E6" s="655"/>
      <c r="F6" s="655"/>
      <c r="G6" s="655"/>
      <c r="H6" s="655"/>
      <c r="I6" s="655"/>
      <c r="J6" s="655"/>
      <c r="K6" s="655"/>
      <c r="L6" s="655"/>
      <c r="M6" s="655"/>
      <c r="N6" s="655"/>
      <c r="O6" s="655"/>
      <c r="P6" s="655"/>
      <c r="Q6" s="656"/>
      <c r="R6" s="657">
        <v>416012</v>
      </c>
      <c r="S6" s="658"/>
      <c r="T6" s="658"/>
      <c r="U6" s="658"/>
      <c r="V6" s="658"/>
      <c r="W6" s="658"/>
      <c r="X6" s="658"/>
      <c r="Y6" s="659"/>
      <c r="Z6" s="695">
        <v>0.5</v>
      </c>
      <c r="AA6" s="695"/>
      <c r="AB6" s="695"/>
      <c r="AC6" s="695"/>
      <c r="AD6" s="696">
        <v>416012</v>
      </c>
      <c r="AE6" s="696"/>
      <c r="AF6" s="696"/>
      <c r="AG6" s="696"/>
      <c r="AH6" s="696"/>
      <c r="AI6" s="696"/>
      <c r="AJ6" s="696"/>
      <c r="AK6" s="696"/>
      <c r="AL6" s="660">
        <v>0.9</v>
      </c>
      <c r="AM6" s="661"/>
      <c r="AN6" s="661"/>
      <c r="AO6" s="697"/>
      <c r="AP6" s="654" t="s">
        <v>240</v>
      </c>
      <c r="AQ6" s="655"/>
      <c r="AR6" s="655"/>
      <c r="AS6" s="655"/>
      <c r="AT6" s="655"/>
      <c r="AU6" s="655"/>
      <c r="AV6" s="655"/>
      <c r="AW6" s="655"/>
      <c r="AX6" s="655"/>
      <c r="AY6" s="655"/>
      <c r="AZ6" s="655"/>
      <c r="BA6" s="655"/>
      <c r="BB6" s="655"/>
      <c r="BC6" s="655"/>
      <c r="BD6" s="655"/>
      <c r="BE6" s="655"/>
      <c r="BF6" s="656"/>
      <c r="BG6" s="657">
        <v>27397953</v>
      </c>
      <c r="BH6" s="658"/>
      <c r="BI6" s="658"/>
      <c r="BJ6" s="658"/>
      <c r="BK6" s="658"/>
      <c r="BL6" s="658"/>
      <c r="BM6" s="658"/>
      <c r="BN6" s="659"/>
      <c r="BO6" s="695">
        <v>93.2</v>
      </c>
      <c r="BP6" s="695"/>
      <c r="BQ6" s="695"/>
      <c r="BR6" s="695"/>
      <c r="BS6" s="696">
        <v>553182</v>
      </c>
      <c r="BT6" s="696"/>
      <c r="BU6" s="696"/>
      <c r="BV6" s="696"/>
      <c r="BW6" s="696"/>
      <c r="BX6" s="696"/>
      <c r="BY6" s="696"/>
      <c r="BZ6" s="696"/>
      <c r="CA6" s="696"/>
      <c r="CB6" s="736"/>
      <c r="CD6" s="715" t="s">
        <v>241</v>
      </c>
      <c r="CE6" s="716"/>
      <c r="CF6" s="716"/>
      <c r="CG6" s="716"/>
      <c r="CH6" s="716"/>
      <c r="CI6" s="716"/>
      <c r="CJ6" s="716"/>
      <c r="CK6" s="716"/>
      <c r="CL6" s="716"/>
      <c r="CM6" s="716"/>
      <c r="CN6" s="716"/>
      <c r="CO6" s="716"/>
      <c r="CP6" s="716"/>
      <c r="CQ6" s="717"/>
      <c r="CR6" s="657">
        <v>528654</v>
      </c>
      <c r="CS6" s="658"/>
      <c r="CT6" s="658"/>
      <c r="CU6" s="658"/>
      <c r="CV6" s="658"/>
      <c r="CW6" s="658"/>
      <c r="CX6" s="658"/>
      <c r="CY6" s="659"/>
      <c r="CZ6" s="739">
        <v>0.6</v>
      </c>
      <c r="DA6" s="721"/>
      <c r="DB6" s="721"/>
      <c r="DC6" s="741"/>
      <c r="DD6" s="663" t="s">
        <v>130</v>
      </c>
      <c r="DE6" s="658"/>
      <c r="DF6" s="658"/>
      <c r="DG6" s="658"/>
      <c r="DH6" s="658"/>
      <c r="DI6" s="658"/>
      <c r="DJ6" s="658"/>
      <c r="DK6" s="658"/>
      <c r="DL6" s="658"/>
      <c r="DM6" s="658"/>
      <c r="DN6" s="658"/>
      <c r="DO6" s="658"/>
      <c r="DP6" s="659"/>
      <c r="DQ6" s="663">
        <v>528632</v>
      </c>
      <c r="DR6" s="658"/>
      <c r="DS6" s="658"/>
      <c r="DT6" s="658"/>
      <c r="DU6" s="658"/>
      <c r="DV6" s="658"/>
      <c r="DW6" s="658"/>
      <c r="DX6" s="658"/>
      <c r="DY6" s="658"/>
      <c r="DZ6" s="658"/>
      <c r="EA6" s="658"/>
      <c r="EB6" s="658"/>
      <c r="EC6" s="694"/>
    </row>
    <row r="7" spans="2:143" ht="11.25" customHeight="1" x14ac:dyDescent="0.15">
      <c r="B7" s="654" t="s">
        <v>242</v>
      </c>
      <c r="C7" s="655"/>
      <c r="D7" s="655"/>
      <c r="E7" s="655"/>
      <c r="F7" s="655"/>
      <c r="G7" s="655"/>
      <c r="H7" s="655"/>
      <c r="I7" s="655"/>
      <c r="J7" s="655"/>
      <c r="K7" s="655"/>
      <c r="L7" s="655"/>
      <c r="M7" s="655"/>
      <c r="N7" s="655"/>
      <c r="O7" s="655"/>
      <c r="P7" s="655"/>
      <c r="Q7" s="656"/>
      <c r="R7" s="657">
        <v>10828</v>
      </c>
      <c r="S7" s="658"/>
      <c r="T7" s="658"/>
      <c r="U7" s="658"/>
      <c r="V7" s="658"/>
      <c r="W7" s="658"/>
      <c r="X7" s="658"/>
      <c r="Y7" s="659"/>
      <c r="Z7" s="695">
        <v>0</v>
      </c>
      <c r="AA7" s="695"/>
      <c r="AB7" s="695"/>
      <c r="AC7" s="695"/>
      <c r="AD7" s="696">
        <v>10828</v>
      </c>
      <c r="AE7" s="696"/>
      <c r="AF7" s="696"/>
      <c r="AG7" s="696"/>
      <c r="AH7" s="696"/>
      <c r="AI7" s="696"/>
      <c r="AJ7" s="696"/>
      <c r="AK7" s="696"/>
      <c r="AL7" s="660">
        <v>0</v>
      </c>
      <c r="AM7" s="661"/>
      <c r="AN7" s="661"/>
      <c r="AO7" s="697"/>
      <c r="AP7" s="654" t="s">
        <v>243</v>
      </c>
      <c r="AQ7" s="655"/>
      <c r="AR7" s="655"/>
      <c r="AS7" s="655"/>
      <c r="AT7" s="655"/>
      <c r="AU7" s="655"/>
      <c r="AV7" s="655"/>
      <c r="AW7" s="655"/>
      <c r="AX7" s="655"/>
      <c r="AY7" s="655"/>
      <c r="AZ7" s="655"/>
      <c r="BA7" s="655"/>
      <c r="BB7" s="655"/>
      <c r="BC7" s="655"/>
      <c r="BD7" s="655"/>
      <c r="BE7" s="655"/>
      <c r="BF7" s="656"/>
      <c r="BG7" s="657">
        <v>13673257</v>
      </c>
      <c r="BH7" s="658"/>
      <c r="BI7" s="658"/>
      <c r="BJ7" s="658"/>
      <c r="BK7" s="658"/>
      <c r="BL7" s="658"/>
      <c r="BM7" s="658"/>
      <c r="BN7" s="659"/>
      <c r="BO7" s="695">
        <v>46.5</v>
      </c>
      <c r="BP7" s="695"/>
      <c r="BQ7" s="695"/>
      <c r="BR7" s="695"/>
      <c r="BS7" s="696">
        <v>553182</v>
      </c>
      <c r="BT7" s="696"/>
      <c r="BU7" s="696"/>
      <c r="BV7" s="696"/>
      <c r="BW7" s="696"/>
      <c r="BX7" s="696"/>
      <c r="BY7" s="696"/>
      <c r="BZ7" s="696"/>
      <c r="CA7" s="696"/>
      <c r="CB7" s="736"/>
      <c r="CD7" s="654" t="s">
        <v>244</v>
      </c>
      <c r="CE7" s="655"/>
      <c r="CF7" s="655"/>
      <c r="CG7" s="655"/>
      <c r="CH7" s="655"/>
      <c r="CI7" s="655"/>
      <c r="CJ7" s="655"/>
      <c r="CK7" s="655"/>
      <c r="CL7" s="655"/>
      <c r="CM7" s="655"/>
      <c r="CN7" s="655"/>
      <c r="CO7" s="655"/>
      <c r="CP7" s="655"/>
      <c r="CQ7" s="656"/>
      <c r="CR7" s="657">
        <v>10000800</v>
      </c>
      <c r="CS7" s="658"/>
      <c r="CT7" s="658"/>
      <c r="CU7" s="658"/>
      <c r="CV7" s="658"/>
      <c r="CW7" s="658"/>
      <c r="CX7" s="658"/>
      <c r="CY7" s="659"/>
      <c r="CZ7" s="695">
        <v>11.7</v>
      </c>
      <c r="DA7" s="695"/>
      <c r="DB7" s="695"/>
      <c r="DC7" s="695"/>
      <c r="DD7" s="663">
        <v>238093</v>
      </c>
      <c r="DE7" s="658"/>
      <c r="DF7" s="658"/>
      <c r="DG7" s="658"/>
      <c r="DH7" s="658"/>
      <c r="DI7" s="658"/>
      <c r="DJ7" s="658"/>
      <c r="DK7" s="658"/>
      <c r="DL7" s="658"/>
      <c r="DM7" s="658"/>
      <c r="DN7" s="658"/>
      <c r="DO7" s="658"/>
      <c r="DP7" s="659"/>
      <c r="DQ7" s="663">
        <v>7496786</v>
      </c>
      <c r="DR7" s="658"/>
      <c r="DS7" s="658"/>
      <c r="DT7" s="658"/>
      <c r="DU7" s="658"/>
      <c r="DV7" s="658"/>
      <c r="DW7" s="658"/>
      <c r="DX7" s="658"/>
      <c r="DY7" s="658"/>
      <c r="DZ7" s="658"/>
      <c r="EA7" s="658"/>
      <c r="EB7" s="658"/>
      <c r="EC7" s="694"/>
    </row>
    <row r="8" spans="2:143" ht="11.25" customHeight="1" x14ac:dyDescent="0.15">
      <c r="B8" s="654" t="s">
        <v>245</v>
      </c>
      <c r="C8" s="655"/>
      <c r="D8" s="655"/>
      <c r="E8" s="655"/>
      <c r="F8" s="655"/>
      <c r="G8" s="655"/>
      <c r="H8" s="655"/>
      <c r="I8" s="655"/>
      <c r="J8" s="655"/>
      <c r="K8" s="655"/>
      <c r="L8" s="655"/>
      <c r="M8" s="655"/>
      <c r="N8" s="655"/>
      <c r="O8" s="655"/>
      <c r="P8" s="655"/>
      <c r="Q8" s="656"/>
      <c r="R8" s="657">
        <v>132303</v>
      </c>
      <c r="S8" s="658"/>
      <c r="T8" s="658"/>
      <c r="U8" s="658"/>
      <c r="V8" s="658"/>
      <c r="W8" s="658"/>
      <c r="X8" s="658"/>
      <c r="Y8" s="659"/>
      <c r="Z8" s="695">
        <v>0.2</v>
      </c>
      <c r="AA8" s="695"/>
      <c r="AB8" s="695"/>
      <c r="AC8" s="695"/>
      <c r="AD8" s="696">
        <v>132303</v>
      </c>
      <c r="AE8" s="696"/>
      <c r="AF8" s="696"/>
      <c r="AG8" s="696"/>
      <c r="AH8" s="696"/>
      <c r="AI8" s="696"/>
      <c r="AJ8" s="696"/>
      <c r="AK8" s="696"/>
      <c r="AL8" s="660">
        <v>0.3</v>
      </c>
      <c r="AM8" s="661"/>
      <c r="AN8" s="661"/>
      <c r="AO8" s="697"/>
      <c r="AP8" s="654" t="s">
        <v>246</v>
      </c>
      <c r="AQ8" s="655"/>
      <c r="AR8" s="655"/>
      <c r="AS8" s="655"/>
      <c r="AT8" s="655"/>
      <c r="AU8" s="655"/>
      <c r="AV8" s="655"/>
      <c r="AW8" s="655"/>
      <c r="AX8" s="655"/>
      <c r="AY8" s="655"/>
      <c r="AZ8" s="655"/>
      <c r="BA8" s="655"/>
      <c r="BB8" s="655"/>
      <c r="BC8" s="655"/>
      <c r="BD8" s="655"/>
      <c r="BE8" s="655"/>
      <c r="BF8" s="656"/>
      <c r="BG8" s="657">
        <v>332177</v>
      </c>
      <c r="BH8" s="658"/>
      <c r="BI8" s="658"/>
      <c r="BJ8" s="658"/>
      <c r="BK8" s="658"/>
      <c r="BL8" s="658"/>
      <c r="BM8" s="658"/>
      <c r="BN8" s="659"/>
      <c r="BO8" s="695">
        <v>1.1000000000000001</v>
      </c>
      <c r="BP8" s="695"/>
      <c r="BQ8" s="695"/>
      <c r="BR8" s="695"/>
      <c r="BS8" s="696" t="s">
        <v>130</v>
      </c>
      <c r="BT8" s="696"/>
      <c r="BU8" s="696"/>
      <c r="BV8" s="696"/>
      <c r="BW8" s="696"/>
      <c r="BX8" s="696"/>
      <c r="BY8" s="696"/>
      <c r="BZ8" s="696"/>
      <c r="CA8" s="696"/>
      <c r="CB8" s="736"/>
      <c r="CD8" s="654" t="s">
        <v>247</v>
      </c>
      <c r="CE8" s="655"/>
      <c r="CF8" s="655"/>
      <c r="CG8" s="655"/>
      <c r="CH8" s="655"/>
      <c r="CI8" s="655"/>
      <c r="CJ8" s="655"/>
      <c r="CK8" s="655"/>
      <c r="CL8" s="655"/>
      <c r="CM8" s="655"/>
      <c r="CN8" s="655"/>
      <c r="CO8" s="655"/>
      <c r="CP8" s="655"/>
      <c r="CQ8" s="656"/>
      <c r="CR8" s="657">
        <v>38055838</v>
      </c>
      <c r="CS8" s="658"/>
      <c r="CT8" s="658"/>
      <c r="CU8" s="658"/>
      <c r="CV8" s="658"/>
      <c r="CW8" s="658"/>
      <c r="CX8" s="658"/>
      <c r="CY8" s="659"/>
      <c r="CZ8" s="695">
        <v>44.6</v>
      </c>
      <c r="DA8" s="695"/>
      <c r="DB8" s="695"/>
      <c r="DC8" s="695"/>
      <c r="DD8" s="663">
        <v>190277</v>
      </c>
      <c r="DE8" s="658"/>
      <c r="DF8" s="658"/>
      <c r="DG8" s="658"/>
      <c r="DH8" s="658"/>
      <c r="DI8" s="658"/>
      <c r="DJ8" s="658"/>
      <c r="DK8" s="658"/>
      <c r="DL8" s="658"/>
      <c r="DM8" s="658"/>
      <c r="DN8" s="658"/>
      <c r="DO8" s="658"/>
      <c r="DP8" s="659"/>
      <c r="DQ8" s="663">
        <v>16971825</v>
      </c>
      <c r="DR8" s="658"/>
      <c r="DS8" s="658"/>
      <c r="DT8" s="658"/>
      <c r="DU8" s="658"/>
      <c r="DV8" s="658"/>
      <c r="DW8" s="658"/>
      <c r="DX8" s="658"/>
      <c r="DY8" s="658"/>
      <c r="DZ8" s="658"/>
      <c r="EA8" s="658"/>
      <c r="EB8" s="658"/>
      <c r="EC8" s="694"/>
    </row>
    <row r="9" spans="2:143" ht="11.25" customHeight="1" x14ac:dyDescent="0.15">
      <c r="B9" s="654" t="s">
        <v>248</v>
      </c>
      <c r="C9" s="655"/>
      <c r="D9" s="655"/>
      <c r="E9" s="655"/>
      <c r="F9" s="655"/>
      <c r="G9" s="655"/>
      <c r="H9" s="655"/>
      <c r="I9" s="655"/>
      <c r="J9" s="655"/>
      <c r="K9" s="655"/>
      <c r="L9" s="655"/>
      <c r="M9" s="655"/>
      <c r="N9" s="655"/>
      <c r="O9" s="655"/>
      <c r="P9" s="655"/>
      <c r="Q9" s="656"/>
      <c r="R9" s="657">
        <v>114680</v>
      </c>
      <c r="S9" s="658"/>
      <c r="T9" s="658"/>
      <c r="U9" s="658"/>
      <c r="V9" s="658"/>
      <c r="W9" s="658"/>
      <c r="X9" s="658"/>
      <c r="Y9" s="659"/>
      <c r="Z9" s="695">
        <v>0.1</v>
      </c>
      <c r="AA9" s="695"/>
      <c r="AB9" s="695"/>
      <c r="AC9" s="695"/>
      <c r="AD9" s="696">
        <v>114680</v>
      </c>
      <c r="AE9" s="696"/>
      <c r="AF9" s="696"/>
      <c r="AG9" s="696"/>
      <c r="AH9" s="696"/>
      <c r="AI9" s="696"/>
      <c r="AJ9" s="696"/>
      <c r="AK9" s="696"/>
      <c r="AL9" s="660">
        <v>0.3</v>
      </c>
      <c r="AM9" s="661"/>
      <c r="AN9" s="661"/>
      <c r="AO9" s="697"/>
      <c r="AP9" s="654" t="s">
        <v>249</v>
      </c>
      <c r="AQ9" s="655"/>
      <c r="AR9" s="655"/>
      <c r="AS9" s="655"/>
      <c r="AT9" s="655"/>
      <c r="AU9" s="655"/>
      <c r="AV9" s="655"/>
      <c r="AW9" s="655"/>
      <c r="AX9" s="655"/>
      <c r="AY9" s="655"/>
      <c r="AZ9" s="655"/>
      <c r="BA9" s="655"/>
      <c r="BB9" s="655"/>
      <c r="BC9" s="655"/>
      <c r="BD9" s="655"/>
      <c r="BE9" s="655"/>
      <c r="BF9" s="656"/>
      <c r="BG9" s="657">
        <v>10631770</v>
      </c>
      <c r="BH9" s="658"/>
      <c r="BI9" s="658"/>
      <c r="BJ9" s="658"/>
      <c r="BK9" s="658"/>
      <c r="BL9" s="658"/>
      <c r="BM9" s="658"/>
      <c r="BN9" s="659"/>
      <c r="BO9" s="695">
        <v>36.1</v>
      </c>
      <c r="BP9" s="695"/>
      <c r="BQ9" s="695"/>
      <c r="BR9" s="695"/>
      <c r="BS9" s="696" t="s">
        <v>130</v>
      </c>
      <c r="BT9" s="696"/>
      <c r="BU9" s="696"/>
      <c r="BV9" s="696"/>
      <c r="BW9" s="696"/>
      <c r="BX9" s="696"/>
      <c r="BY9" s="696"/>
      <c r="BZ9" s="696"/>
      <c r="CA9" s="696"/>
      <c r="CB9" s="736"/>
      <c r="CD9" s="654" t="s">
        <v>250</v>
      </c>
      <c r="CE9" s="655"/>
      <c r="CF9" s="655"/>
      <c r="CG9" s="655"/>
      <c r="CH9" s="655"/>
      <c r="CI9" s="655"/>
      <c r="CJ9" s="655"/>
      <c r="CK9" s="655"/>
      <c r="CL9" s="655"/>
      <c r="CM9" s="655"/>
      <c r="CN9" s="655"/>
      <c r="CO9" s="655"/>
      <c r="CP9" s="655"/>
      <c r="CQ9" s="656"/>
      <c r="CR9" s="657">
        <v>8950954</v>
      </c>
      <c r="CS9" s="658"/>
      <c r="CT9" s="658"/>
      <c r="CU9" s="658"/>
      <c r="CV9" s="658"/>
      <c r="CW9" s="658"/>
      <c r="CX9" s="658"/>
      <c r="CY9" s="659"/>
      <c r="CZ9" s="695">
        <v>10.5</v>
      </c>
      <c r="DA9" s="695"/>
      <c r="DB9" s="695"/>
      <c r="DC9" s="695"/>
      <c r="DD9" s="663">
        <v>59824</v>
      </c>
      <c r="DE9" s="658"/>
      <c r="DF9" s="658"/>
      <c r="DG9" s="658"/>
      <c r="DH9" s="658"/>
      <c r="DI9" s="658"/>
      <c r="DJ9" s="658"/>
      <c r="DK9" s="658"/>
      <c r="DL9" s="658"/>
      <c r="DM9" s="658"/>
      <c r="DN9" s="658"/>
      <c r="DO9" s="658"/>
      <c r="DP9" s="659"/>
      <c r="DQ9" s="663">
        <v>6100810</v>
      </c>
      <c r="DR9" s="658"/>
      <c r="DS9" s="658"/>
      <c r="DT9" s="658"/>
      <c r="DU9" s="658"/>
      <c r="DV9" s="658"/>
      <c r="DW9" s="658"/>
      <c r="DX9" s="658"/>
      <c r="DY9" s="658"/>
      <c r="DZ9" s="658"/>
      <c r="EA9" s="658"/>
      <c r="EB9" s="658"/>
      <c r="EC9" s="694"/>
    </row>
    <row r="10" spans="2:143" ht="11.25" customHeight="1" x14ac:dyDescent="0.15">
      <c r="B10" s="654" t="s">
        <v>251</v>
      </c>
      <c r="C10" s="655"/>
      <c r="D10" s="655"/>
      <c r="E10" s="655"/>
      <c r="F10" s="655"/>
      <c r="G10" s="655"/>
      <c r="H10" s="655"/>
      <c r="I10" s="655"/>
      <c r="J10" s="655"/>
      <c r="K10" s="655"/>
      <c r="L10" s="655"/>
      <c r="M10" s="655"/>
      <c r="N10" s="655"/>
      <c r="O10" s="655"/>
      <c r="P10" s="655"/>
      <c r="Q10" s="656"/>
      <c r="R10" s="657" t="s">
        <v>130</v>
      </c>
      <c r="S10" s="658"/>
      <c r="T10" s="658"/>
      <c r="U10" s="658"/>
      <c r="V10" s="658"/>
      <c r="W10" s="658"/>
      <c r="X10" s="658"/>
      <c r="Y10" s="659"/>
      <c r="Z10" s="695" t="s">
        <v>130</v>
      </c>
      <c r="AA10" s="695"/>
      <c r="AB10" s="695"/>
      <c r="AC10" s="695"/>
      <c r="AD10" s="696" t="s">
        <v>130</v>
      </c>
      <c r="AE10" s="696"/>
      <c r="AF10" s="696"/>
      <c r="AG10" s="696"/>
      <c r="AH10" s="696"/>
      <c r="AI10" s="696"/>
      <c r="AJ10" s="696"/>
      <c r="AK10" s="696"/>
      <c r="AL10" s="660" t="s">
        <v>130</v>
      </c>
      <c r="AM10" s="661"/>
      <c r="AN10" s="661"/>
      <c r="AO10" s="697"/>
      <c r="AP10" s="654" t="s">
        <v>252</v>
      </c>
      <c r="AQ10" s="655"/>
      <c r="AR10" s="655"/>
      <c r="AS10" s="655"/>
      <c r="AT10" s="655"/>
      <c r="AU10" s="655"/>
      <c r="AV10" s="655"/>
      <c r="AW10" s="655"/>
      <c r="AX10" s="655"/>
      <c r="AY10" s="655"/>
      <c r="AZ10" s="655"/>
      <c r="BA10" s="655"/>
      <c r="BB10" s="655"/>
      <c r="BC10" s="655"/>
      <c r="BD10" s="655"/>
      <c r="BE10" s="655"/>
      <c r="BF10" s="656"/>
      <c r="BG10" s="657">
        <v>766873</v>
      </c>
      <c r="BH10" s="658"/>
      <c r="BI10" s="658"/>
      <c r="BJ10" s="658"/>
      <c r="BK10" s="658"/>
      <c r="BL10" s="658"/>
      <c r="BM10" s="658"/>
      <c r="BN10" s="659"/>
      <c r="BO10" s="695">
        <v>2.6</v>
      </c>
      <c r="BP10" s="695"/>
      <c r="BQ10" s="695"/>
      <c r="BR10" s="695"/>
      <c r="BS10" s="696" t="s">
        <v>130</v>
      </c>
      <c r="BT10" s="696"/>
      <c r="BU10" s="696"/>
      <c r="BV10" s="696"/>
      <c r="BW10" s="696"/>
      <c r="BX10" s="696"/>
      <c r="BY10" s="696"/>
      <c r="BZ10" s="696"/>
      <c r="CA10" s="696"/>
      <c r="CB10" s="736"/>
      <c r="CD10" s="654" t="s">
        <v>253</v>
      </c>
      <c r="CE10" s="655"/>
      <c r="CF10" s="655"/>
      <c r="CG10" s="655"/>
      <c r="CH10" s="655"/>
      <c r="CI10" s="655"/>
      <c r="CJ10" s="655"/>
      <c r="CK10" s="655"/>
      <c r="CL10" s="655"/>
      <c r="CM10" s="655"/>
      <c r="CN10" s="655"/>
      <c r="CO10" s="655"/>
      <c r="CP10" s="655"/>
      <c r="CQ10" s="656"/>
      <c r="CR10" s="657">
        <v>192868</v>
      </c>
      <c r="CS10" s="658"/>
      <c r="CT10" s="658"/>
      <c r="CU10" s="658"/>
      <c r="CV10" s="658"/>
      <c r="CW10" s="658"/>
      <c r="CX10" s="658"/>
      <c r="CY10" s="659"/>
      <c r="CZ10" s="695">
        <v>0.2</v>
      </c>
      <c r="DA10" s="695"/>
      <c r="DB10" s="695"/>
      <c r="DC10" s="695"/>
      <c r="DD10" s="663">
        <v>660</v>
      </c>
      <c r="DE10" s="658"/>
      <c r="DF10" s="658"/>
      <c r="DG10" s="658"/>
      <c r="DH10" s="658"/>
      <c r="DI10" s="658"/>
      <c r="DJ10" s="658"/>
      <c r="DK10" s="658"/>
      <c r="DL10" s="658"/>
      <c r="DM10" s="658"/>
      <c r="DN10" s="658"/>
      <c r="DO10" s="658"/>
      <c r="DP10" s="659"/>
      <c r="DQ10" s="663">
        <v>63948</v>
      </c>
      <c r="DR10" s="658"/>
      <c r="DS10" s="658"/>
      <c r="DT10" s="658"/>
      <c r="DU10" s="658"/>
      <c r="DV10" s="658"/>
      <c r="DW10" s="658"/>
      <c r="DX10" s="658"/>
      <c r="DY10" s="658"/>
      <c r="DZ10" s="658"/>
      <c r="EA10" s="658"/>
      <c r="EB10" s="658"/>
      <c r="EC10" s="694"/>
    </row>
    <row r="11" spans="2:143" ht="11.25" customHeight="1" x14ac:dyDescent="0.15">
      <c r="B11" s="654" t="s">
        <v>254</v>
      </c>
      <c r="C11" s="655"/>
      <c r="D11" s="655"/>
      <c r="E11" s="655"/>
      <c r="F11" s="655"/>
      <c r="G11" s="655"/>
      <c r="H11" s="655"/>
      <c r="I11" s="655"/>
      <c r="J11" s="655"/>
      <c r="K11" s="655"/>
      <c r="L11" s="655"/>
      <c r="M11" s="655"/>
      <c r="N11" s="655"/>
      <c r="O11" s="655"/>
      <c r="P11" s="655"/>
      <c r="Q11" s="656"/>
      <c r="R11" s="657">
        <v>5172468</v>
      </c>
      <c r="S11" s="658"/>
      <c r="T11" s="658"/>
      <c r="U11" s="658"/>
      <c r="V11" s="658"/>
      <c r="W11" s="658"/>
      <c r="X11" s="658"/>
      <c r="Y11" s="659"/>
      <c r="Z11" s="660">
        <v>5.9</v>
      </c>
      <c r="AA11" s="661"/>
      <c r="AB11" s="661"/>
      <c r="AC11" s="662"/>
      <c r="AD11" s="663">
        <v>5172468</v>
      </c>
      <c r="AE11" s="658"/>
      <c r="AF11" s="658"/>
      <c r="AG11" s="658"/>
      <c r="AH11" s="658"/>
      <c r="AI11" s="658"/>
      <c r="AJ11" s="658"/>
      <c r="AK11" s="659"/>
      <c r="AL11" s="660">
        <v>11.6</v>
      </c>
      <c r="AM11" s="661"/>
      <c r="AN11" s="661"/>
      <c r="AO11" s="697"/>
      <c r="AP11" s="654" t="s">
        <v>255</v>
      </c>
      <c r="AQ11" s="655"/>
      <c r="AR11" s="655"/>
      <c r="AS11" s="655"/>
      <c r="AT11" s="655"/>
      <c r="AU11" s="655"/>
      <c r="AV11" s="655"/>
      <c r="AW11" s="655"/>
      <c r="AX11" s="655"/>
      <c r="AY11" s="655"/>
      <c r="AZ11" s="655"/>
      <c r="BA11" s="655"/>
      <c r="BB11" s="655"/>
      <c r="BC11" s="655"/>
      <c r="BD11" s="655"/>
      <c r="BE11" s="655"/>
      <c r="BF11" s="656"/>
      <c r="BG11" s="657">
        <v>1942437</v>
      </c>
      <c r="BH11" s="658"/>
      <c r="BI11" s="658"/>
      <c r="BJ11" s="658"/>
      <c r="BK11" s="658"/>
      <c r="BL11" s="658"/>
      <c r="BM11" s="658"/>
      <c r="BN11" s="659"/>
      <c r="BO11" s="695">
        <v>6.6</v>
      </c>
      <c r="BP11" s="695"/>
      <c r="BQ11" s="695"/>
      <c r="BR11" s="695"/>
      <c r="BS11" s="696">
        <v>553182</v>
      </c>
      <c r="BT11" s="696"/>
      <c r="BU11" s="696"/>
      <c r="BV11" s="696"/>
      <c r="BW11" s="696"/>
      <c r="BX11" s="696"/>
      <c r="BY11" s="696"/>
      <c r="BZ11" s="696"/>
      <c r="CA11" s="696"/>
      <c r="CB11" s="736"/>
      <c r="CD11" s="654" t="s">
        <v>256</v>
      </c>
      <c r="CE11" s="655"/>
      <c r="CF11" s="655"/>
      <c r="CG11" s="655"/>
      <c r="CH11" s="655"/>
      <c r="CI11" s="655"/>
      <c r="CJ11" s="655"/>
      <c r="CK11" s="655"/>
      <c r="CL11" s="655"/>
      <c r="CM11" s="655"/>
      <c r="CN11" s="655"/>
      <c r="CO11" s="655"/>
      <c r="CP11" s="655"/>
      <c r="CQ11" s="656"/>
      <c r="CR11" s="657">
        <v>931711</v>
      </c>
      <c r="CS11" s="658"/>
      <c r="CT11" s="658"/>
      <c r="CU11" s="658"/>
      <c r="CV11" s="658"/>
      <c r="CW11" s="658"/>
      <c r="CX11" s="658"/>
      <c r="CY11" s="659"/>
      <c r="CZ11" s="695">
        <v>1.1000000000000001</v>
      </c>
      <c r="DA11" s="695"/>
      <c r="DB11" s="695"/>
      <c r="DC11" s="695"/>
      <c r="DD11" s="663">
        <v>481000</v>
      </c>
      <c r="DE11" s="658"/>
      <c r="DF11" s="658"/>
      <c r="DG11" s="658"/>
      <c r="DH11" s="658"/>
      <c r="DI11" s="658"/>
      <c r="DJ11" s="658"/>
      <c r="DK11" s="658"/>
      <c r="DL11" s="658"/>
      <c r="DM11" s="658"/>
      <c r="DN11" s="658"/>
      <c r="DO11" s="658"/>
      <c r="DP11" s="659"/>
      <c r="DQ11" s="663">
        <v>482196</v>
      </c>
      <c r="DR11" s="658"/>
      <c r="DS11" s="658"/>
      <c r="DT11" s="658"/>
      <c r="DU11" s="658"/>
      <c r="DV11" s="658"/>
      <c r="DW11" s="658"/>
      <c r="DX11" s="658"/>
      <c r="DY11" s="658"/>
      <c r="DZ11" s="658"/>
      <c r="EA11" s="658"/>
      <c r="EB11" s="658"/>
      <c r="EC11" s="694"/>
    </row>
    <row r="12" spans="2:143" ht="11.25" customHeight="1" x14ac:dyDescent="0.15">
      <c r="B12" s="654" t="s">
        <v>257</v>
      </c>
      <c r="C12" s="655"/>
      <c r="D12" s="655"/>
      <c r="E12" s="655"/>
      <c r="F12" s="655"/>
      <c r="G12" s="655"/>
      <c r="H12" s="655"/>
      <c r="I12" s="655"/>
      <c r="J12" s="655"/>
      <c r="K12" s="655"/>
      <c r="L12" s="655"/>
      <c r="M12" s="655"/>
      <c r="N12" s="655"/>
      <c r="O12" s="655"/>
      <c r="P12" s="655"/>
      <c r="Q12" s="656"/>
      <c r="R12" s="657" t="s">
        <v>130</v>
      </c>
      <c r="S12" s="658"/>
      <c r="T12" s="658"/>
      <c r="U12" s="658"/>
      <c r="V12" s="658"/>
      <c r="W12" s="658"/>
      <c r="X12" s="658"/>
      <c r="Y12" s="659"/>
      <c r="Z12" s="695" t="s">
        <v>130</v>
      </c>
      <c r="AA12" s="695"/>
      <c r="AB12" s="695"/>
      <c r="AC12" s="695"/>
      <c r="AD12" s="696" t="s">
        <v>130</v>
      </c>
      <c r="AE12" s="696"/>
      <c r="AF12" s="696"/>
      <c r="AG12" s="696"/>
      <c r="AH12" s="696"/>
      <c r="AI12" s="696"/>
      <c r="AJ12" s="696"/>
      <c r="AK12" s="696"/>
      <c r="AL12" s="660" t="s">
        <v>130</v>
      </c>
      <c r="AM12" s="661"/>
      <c r="AN12" s="661"/>
      <c r="AO12" s="697"/>
      <c r="AP12" s="654" t="s">
        <v>258</v>
      </c>
      <c r="AQ12" s="655"/>
      <c r="AR12" s="655"/>
      <c r="AS12" s="655"/>
      <c r="AT12" s="655"/>
      <c r="AU12" s="655"/>
      <c r="AV12" s="655"/>
      <c r="AW12" s="655"/>
      <c r="AX12" s="655"/>
      <c r="AY12" s="655"/>
      <c r="AZ12" s="655"/>
      <c r="BA12" s="655"/>
      <c r="BB12" s="655"/>
      <c r="BC12" s="655"/>
      <c r="BD12" s="655"/>
      <c r="BE12" s="655"/>
      <c r="BF12" s="656"/>
      <c r="BG12" s="657">
        <v>11709201</v>
      </c>
      <c r="BH12" s="658"/>
      <c r="BI12" s="658"/>
      <c r="BJ12" s="658"/>
      <c r="BK12" s="658"/>
      <c r="BL12" s="658"/>
      <c r="BM12" s="658"/>
      <c r="BN12" s="659"/>
      <c r="BO12" s="695">
        <v>39.799999999999997</v>
      </c>
      <c r="BP12" s="695"/>
      <c r="BQ12" s="695"/>
      <c r="BR12" s="695"/>
      <c r="BS12" s="696" t="s">
        <v>130</v>
      </c>
      <c r="BT12" s="696"/>
      <c r="BU12" s="696"/>
      <c r="BV12" s="696"/>
      <c r="BW12" s="696"/>
      <c r="BX12" s="696"/>
      <c r="BY12" s="696"/>
      <c r="BZ12" s="696"/>
      <c r="CA12" s="696"/>
      <c r="CB12" s="736"/>
      <c r="CD12" s="654" t="s">
        <v>259</v>
      </c>
      <c r="CE12" s="655"/>
      <c r="CF12" s="655"/>
      <c r="CG12" s="655"/>
      <c r="CH12" s="655"/>
      <c r="CI12" s="655"/>
      <c r="CJ12" s="655"/>
      <c r="CK12" s="655"/>
      <c r="CL12" s="655"/>
      <c r="CM12" s="655"/>
      <c r="CN12" s="655"/>
      <c r="CO12" s="655"/>
      <c r="CP12" s="655"/>
      <c r="CQ12" s="656"/>
      <c r="CR12" s="657">
        <v>1632180</v>
      </c>
      <c r="CS12" s="658"/>
      <c r="CT12" s="658"/>
      <c r="CU12" s="658"/>
      <c r="CV12" s="658"/>
      <c r="CW12" s="658"/>
      <c r="CX12" s="658"/>
      <c r="CY12" s="659"/>
      <c r="CZ12" s="695">
        <v>1.9</v>
      </c>
      <c r="DA12" s="695"/>
      <c r="DB12" s="695"/>
      <c r="DC12" s="695"/>
      <c r="DD12" s="663">
        <v>63595</v>
      </c>
      <c r="DE12" s="658"/>
      <c r="DF12" s="658"/>
      <c r="DG12" s="658"/>
      <c r="DH12" s="658"/>
      <c r="DI12" s="658"/>
      <c r="DJ12" s="658"/>
      <c r="DK12" s="658"/>
      <c r="DL12" s="658"/>
      <c r="DM12" s="658"/>
      <c r="DN12" s="658"/>
      <c r="DO12" s="658"/>
      <c r="DP12" s="659"/>
      <c r="DQ12" s="663">
        <v>1267310</v>
      </c>
      <c r="DR12" s="658"/>
      <c r="DS12" s="658"/>
      <c r="DT12" s="658"/>
      <c r="DU12" s="658"/>
      <c r="DV12" s="658"/>
      <c r="DW12" s="658"/>
      <c r="DX12" s="658"/>
      <c r="DY12" s="658"/>
      <c r="DZ12" s="658"/>
      <c r="EA12" s="658"/>
      <c r="EB12" s="658"/>
      <c r="EC12" s="694"/>
    </row>
    <row r="13" spans="2:143" ht="11.25" customHeight="1" x14ac:dyDescent="0.15">
      <c r="B13" s="654" t="s">
        <v>260</v>
      </c>
      <c r="C13" s="655"/>
      <c r="D13" s="655"/>
      <c r="E13" s="655"/>
      <c r="F13" s="655"/>
      <c r="G13" s="655"/>
      <c r="H13" s="655"/>
      <c r="I13" s="655"/>
      <c r="J13" s="655"/>
      <c r="K13" s="655"/>
      <c r="L13" s="655"/>
      <c r="M13" s="655"/>
      <c r="N13" s="655"/>
      <c r="O13" s="655"/>
      <c r="P13" s="655"/>
      <c r="Q13" s="656"/>
      <c r="R13" s="657" t="s">
        <v>130</v>
      </c>
      <c r="S13" s="658"/>
      <c r="T13" s="658"/>
      <c r="U13" s="658"/>
      <c r="V13" s="658"/>
      <c r="W13" s="658"/>
      <c r="X13" s="658"/>
      <c r="Y13" s="659"/>
      <c r="Z13" s="695" t="s">
        <v>130</v>
      </c>
      <c r="AA13" s="695"/>
      <c r="AB13" s="695"/>
      <c r="AC13" s="695"/>
      <c r="AD13" s="696" t="s">
        <v>130</v>
      </c>
      <c r="AE13" s="696"/>
      <c r="AF13" s="696"/>
      <c r="AG13" s="696"/>
      <c r="AH13" s="696"/>
      <c r="AI13" s="696"/>
      <c r="AJ13" s="696"/>
      <c r="AK13" s="696"/>
      <c r="AL13" s="660" t="s">
        <v>130</v>
      </c>
      <c r="AM13" s="661"/>
      <c r="AN13" s="661"/>
      <c r="AO13" s="697"/>
      <c r="AP13" s="654" t="s">
        <v>261</v>
      </c>
      <c r="AQ13" s="655"/>
      <c r="AR13" s="655"/>
      <c r="AS13" s="655"/>
      <c r="AT13" s="655"/>
      <c r="AU13" s="655"/>
      <c r="AV13" s="655"/>
      <c r="AW13" s="655"/>
      <c r="AX13" s="655"/>
      <c r="AY13" s="655"/>
      <c r="AZ13" s="655"/>
      <c r="BA13" s="655"/>
      <c r="BB13" s="655"/>
      <c r="BC13" s="655"/>
      <c r="BD13" s="655"/>
      <c r="BE13" s="655"/>
      <c r="BF13" s="656"/>
      <c r="BG13" s="657">
        <v>11619171</v>
      </c>
      <c r="BH13" s="658"/>
      <c r="BI13" s="658"/>
      <c r="BJ13" s="658"/>
      <c r="BK13" s="658"/>
      <c r="BL13" s="658"/>
      <c r="BM13" s="658"/>
      <c r="BN13" s="659"/>
      <c r="BO13" s="695">
        <v>39.5</v>
      </c>
      <c r="BP13" s="695"/>
      <c r="BQ13" s="695"/>
      <c r="BR13" s="695"/>
      <c r="BS13" s="696" t="s">
        <v>130</v>
      </c>
      <c r="BT13" s="696"/>
      <c r="BU13" s="696"/>
      <c r="BV13" s="696"/>
      <c r="BW13" s="696"/>
      <c r="BX13" s="696"/>
      <c r="BY13" s="696"/>
      <c r="BZ13" s="696"/>
      <c r="CA13" s="696"/>
      <c r="CB13" s="736"/>
      <c r="CD13" s="654" t="s">
        <v>262</v>
      </c>
      <c r="CE13" s="655"/>
      <c r="CF13" s="655"/>
      <c r="CG13" s="655"/>
      <c r="CH13" s="655"/>
      <c r="CI13" s="655"/>
      <c r="CJ13" s="655"/>
      <c r="CK13" s="655"/>
      <c r="CL13" s="655"/>
      <c r="CM13" s="655"/>
      <c r="CN13" s="655"/>
      <c r="CO13" s="655"/>
      <c r="CP13" s="655"/>
      <c r="CQ13" s="656"/>
      <c r="CR13" s="657">
        <v>7110317</v>
      </c>
      <c r="CS13" s="658"/>
      <c r="CT13" s="658"/>
      <c r="CU13" s="658"/>
      <c r="CV13" s="658"/>
      <c r="CW13" s="658"/>
      <c r="CX13" s="658"/>
      <c r="CY13" s="659"/>
      <c r="CZ13" s="695">
        <v>8.3000000000000007</v>
      </c>
      <c r="DA13" s="695"/>
      <c r="DB13" s="695"/>
      <c r="DC13" s="695"/>
      <c r="DD13" s="663">
        <v>2702575</v>
      </c>
      <c r="DE13" s="658"/>
      <c r="DF13" s="658"/>
      <c r="DG13" s="658"/>
      <c r="DH13" s="658"/>
      <c r="DI13" s="658"/>
      <c r="DJ13" s="658"/>
      <c r="DK13" s="658"/>
      <c r="DL13" s="658"/>
      <c r="DM13" s="658"/>
      <c r="DN13" s="658"/>
      <c r="DO13" s="658"/>
      <c r="DP13" s="659"/>
      <c r="DQ13" s="663">
        <v>4406435</v>
      </c>
      <c r="DR13" s="658"/>
      <c r="DS13" s="658"/>
      <c r="DT13" s="658"/>
      <c r="DU13" s="658"/>
      <c r="DV13" s="658"/>
      <c r="DW13" s="658"/>
      <c r="DX13" s="658"/>
      <c r="DY13" s="658"/>
      <c r="DZ13" s="658"/>
      <c r="EA13" s="658"/>
      <c r="EB13" s="658"/>
      <c r="EC13" s="694"/>
    </row>
    <row r="14" spans="2:143" ht="11.25" customHeight="1" x14ac:dyDescent="0.15">
      <c r="B14" s="654" t="s">
        <v>263</v>
      </c>
      <c r="C14" s="655"/>
      <c r="D14" s="655"/>
      <c r="E14" s="655"/>
      <c r="F14" s="655"/>
      <c r="G14" s="655"/>
      <c r="H14" s="655"/>
      <c r="I14" s="655"/>
      <c r="J14" s="655"/>
      <c r="K14" s="655"/>
      <c r="L14" s="655"/>
      <c r="M14" s="655"/>
      <c r="N14" s="655"/>
      <c r="O14" s="655"/>
      <c r="P14" s="655"/>
      <c r="Q14" s="656"/>
      <c r="R14" s="657">
        <v>923</v>
      </c>
      <c r="S14" s="658"/>
      <c r="T14" s="658"/>
      <c r="U14" s="658"/>
      <c r="V14" s="658"/>
      <c r="W14" s="658"/>
      <c r="X14" s="658"/>
      <c r="Y14" s="659"/>
      <c r="Z14" s="695">
        <v>0</v>
      </c>
      <c r="AA14" s="695"/>
      <c r="AB14" s="695"/>
      <c r="AC14" s="695"/>
      <c r="AD14" s="696">
        <v>923</v>
      </c>
      <c r="AE14" s="696"/>
      <c r="AF14" s="696"/>
      <c r="AG14" s="696"/>
      <c r="AH14" s="696"/>
      <c r="AI14" s="696"/>
      <c r="AJ14" s="696"/>
      <c r="AK14" s="696"/>
      <c r="AL14" s="660">
        <v>0</v>
      </c>
      <c r="AM14" s="661"/>
      <c r="AN14" s="661"/>
      <c r="AO14" s="697"/>
      <c r="AP14" s="654" t="s">
        <v>264</v>
      </c>
      <c r="AQ14" s="655"/>
      <c r="AR14" s="655"/>
      <c r="AS14" s="655"/>
      <c r="AT14" s="655"/>
      <c r="AU14" s="655"/>
      <c r="AV14" s="655"/>
      <c r="AW14" s="655"/>
      <c r="AX14" s="655"/>
      <c r="AY14" s="655"/>
      <c r="AZ14" s="655"/>
      <c r="BA14" s="655"/>
      <c r="BB14" s="655"/>
      <c r="BC14" s="655"/>
      <c r="BD14" s="655"/>
      <c r="BE14" s="655"/>
      <c r="BF14" s="656"/>
      <c r="BG14" s="657">
        <v>628301</v>
      </c>
      <c r="BH14" s="658"/>
      <c r="BI14" s="658"/>
      <c r="BJ14" s="658"/>
      <c r="BK14" s="658"/>
      <c r="BL14" s="658"/>
      <c r="BM14" s="658"/>
      <c r="BN14" s="659"/>
      <c r="BO14" s="695">
        <v>2.1</v>
      </c>
      <c r="BP14" s="695"/>
      <c r="BQ14" s="695"/>
      <c r="BR14" s="695"/>
      <c r="BS14" s="696" t="s">
        <v>130</v>
      </c>
      <c r="BT14" s="696"/>
      <c r="BU14" s="696"/>
      <c r="BV14" s="696"/>
      <c r="BW14" s="696"/>
      <c r="BX14" s="696"/>
      <c r="BY14" s="696"/>
      <c r="BZ14" s="696"/>
      <c r="CA14" s="696"/>
      <c r="CB14" s="736"/>
      <c r="CD14" s="654" t="s">
        <v>265</v>
      </c>
      <c r="CE14" s="655"/>
      <c r="CF14" s="655"/>
      <c r="CG14" s="655"/>
      <c r="CH14" s="655"/>
      <c r="CI14" s="655"/>
      <c r="CJ14" s="655"/>
      <c r="CK14" s="655"/>
      <c r="CL14" s="655"/>
      <c r="CM14" s="655"/>
      <c r="CN14" s="655"/>
      <c r="CO14" s="655"/>
      <c r="CP14" s="655"/>
      <c r="CQ14" s="656"/>
      <c r="CR14" s="657">
        <v>2286778</v>
      </c>
      <c r="CS14" s="658"/>
      <c r="CT14" s="658"/>
      <c r="CU14" s="658"/>
      <c r="CV14" s="658"/>
      <c r="CW14" s="658"/>
      <c r="CX14" s="658"/>
      <c r="CY14" s="659"/>
      <c r="CZ14" s="695">
        <v>2.7</v>
      </c>
      <c r="DA14" s="695"/>
      <c r="DB14" s="695"/>
      <c r="DC14" s="695"/>
      <c r="DD14" s="663">
        <v>203267</v>
      </c>
      <c r="DE14" s="658"/>
      <c r="DF14" s="658"/>
      <c r="DG14" s="658"/>
      <c r="DH14" s="658"/>
      <c r="DI14" s="658"/>
      <c r="DJ14" s="658"/>
      <c r="DK14" s="658"/>
      <c r="DL14" s="658"/>
      <c r="DM14" s="658"/>
      <c r="DN14" s="658"/>
      <c r="DO14" s="658"/>
      <c r="DP14" s="659"/>
      <c r="DQ14" s="663">
        <v>2076074</v>
      </c>
      <c r="DR14" s="658"/>
      <c r="DS14" s="658"/>
      <c r="DT14" s="658"/>
      <c r="DU14" s="658"/>
      <c r="DV14" s="658"/>
      <c r="DW14" s="658"/>
      <c r="DX14" s="658"/>
      <c r="DY14" s="658"/>
      <c r="DZ14" s="658"/>
      <c r="EA14" s="658"/>
      <c r="EB14" s="658"/>
      <c r="EC14" s="694"/>
    </row>
    <row r="15" spans="2:143" ht="11.25" customHeight="1" x14ac:dyDescent="0.15">
      <c r="B15" s="654" t="s">
        <v>266</v>
      </c>
      <c r="C15" s="655"/>
      <c r="D15" s="655"/>
      <c r="E15" s="655"/>
      <c r="F15" s="655"/>
      <c r="G15" s="655"/>
      <c r="H15" s="655"/>
      <c r="I15" s="655"/>
      <c r="J15" s="655"/>
      <c r="K15" s="655"/>
      <c r="L15" s="655"/>
      <c r="M15" s="655"/>
      <c r="N15" s="655"/>
      <c r="O15" s="655"/>
      <c r="P15" s="655"/>
      <c r="Q15" s="656"/>
      <c r="R15" s="657" t="s">
        <v>130</v>
      </c>
      <c r="S15" s="658"/>
      <c r="T15" s="658"/>
      <c r="U15" s="658"/>
      <c r="V15" s="658"/>
      <c r="W15" s="658"/>
      <c r="X15" s="658"/>
      <c r="Y15" s="659"/>
      <c r="Z15" s="695" t="s">
        <v>130</v>
      </c>
      <c r="AA15" s="695"/>
      <c r="AB15" s="695"/>
      <c r="AC15" s="695"/>
      <c r="AD15" s="696" t="s">
        <v>130</v>
      </c>
      <c r="AE15" s="696"/>
      <c r="AF15" s="696"/>
      <c r="AG15" s="696"/>
      <c r="AH15" s="696"/>
      <c r="AI15" s="696"/>
      <c r="AJ15" s="696"/>
      <c r="AK15" s="696"/>
      <c r="AL15" s="660" t="s">
        <v>130</v>
      </c>
      <c r="AM15" s="661"/>
      <c r="AN15" s="661"/>
      <c r="AO15" s="697"/>
      <c r="AP15" s="654" t="s">
        <v>267</v>
      </c>
      <c r="AQ15" s="655"/>
      <c r="AR15" s="655"/>
      <c r="AS15" s="655"/>
      <c r="AT15" s="655"/>
      <c r="AU15" s="655"/>
      <c r="AV15" s="655"/>
      <c r="AW15" s="655"/>
      <c r="AX15" s="655"/>
      <c r="AY15" s="655"/>
      <c r="AZ15" s="655"/>
      <c r="BA15" s="655"/>
      <c r="BB15" s="655"/>
      <c r="BC15" s="655"/>
      <c r="BD15" s="655"/>
      <c r="BE15" s="655"/>
      <c r="BF15" s="656"/>
      <c r="BG15" s="657">
        <v>1387194</v>
      </c>
      <c r="BH15" s="658"/>
      <c r="BI15" s="658"/>
      <c r="BJ15" s="658"/>
      <c r="BK15" s="658"/>
      <c r="BL15" s="658"/>
      <c r="BM15" s="658"/>
      <c r="BN15" s="659"/>
      <c r="BO15" s="695">
        <v>4.7</v>
      </c>
      <c r="BP15" s="695"/>
      <c r="BQ15" s="695"/>
      <c r="BR15" s="695"/>
      <c r="BS15" s="696" t="s">
        <v>130</v>
      </c>
      <c r="BT15" s="696"/>
      <c r="BU15" s="696"/>
      <c r="BV15" s="696"/>
      <c r="BW15" s="696"/>
      <c r="BX15" s="696"/>
      <c r="BY15" s="696"/>
      <c r="BZ15" s="696"/>
      <c r="CA15" s="696"/>
      <c r="CB15" s="736"/>
      <c r="CD15" s="654" t="s">
        <v>268</v>
      </c>
      <c r="CE15" s="655"/>
      <c r="CF15" s="655"/>
      <c r="CG15" s="655"/>
      <c r="CH15" s="655"/>
      <c r="CI15" s="655"/>
      <c r="CJ15" s="655"/>
      <c r="CK15" s="655"/>
      <c r="CL15" s="655"/>
      <c r="CM15" s="655"/>
      <c r="CN15" s="655"/>
      <c r="CO15" s="655"/>
      <c r="CP15" s="655"/>
      <c r="CQ15" s="656"/>
      <c r="CR15" s="657">
        <v>7241807</v>
      </c>
      <c r="CS15" s="658"/>
      <c r="CT15" s="658"/>
      <c r="CU15" s="658"/>
      <c r="CV15" s="658"/>
      <c r="CW15" s="658"/>
      <c r="CX15" s="658"/>
      <c r="CY15" s="659"/>
      <c r="CZ15" s="695">
        <v>8.5</v>
      </c>
      <c r="DA15" s="695"/>
      <c r="DB15" s="695"/>
      <c r="DC15" s="695"/>
      <c r="DD15" s="663">
        <v>1747322</v>
      </c>
      <c r="DE15" s="658"/>
      <c r="DF15" s="658"/>
      <c r="DG15" s="658"/>
      <c r="DH15" s="658"/>
      <c r="DI15" s="658"/>
      <c r="DJ15" s="658"/>
      <c r="DK15" s="658"/>
      <c r="DL15" s="658"/>
      <c r="DM15" s="658"/>
      <c r="DN15" s="658"/>
      <c r="DO15" s="658"/>
      <c r="DP15" s="659"/>
      <c r="DQ15" s="663">
        <v>4108281</v>
      </c>
      <c r="DR15" s="658"/>
      <c r="DS15" s="658"/>
      <c r="DT15" s="658"/>
      <c r="DU15" s="658"/>
      <c r="DV15" s="658"/>
      <c r="DW15" s="658"/>
      <c r="DX15" s="658"/>
      <c r="DY15" s="658"/>
      <c r="DZ15" s="658"/>
      <c r="EA15" s="658"/>
      <c r="EB15" s="658"/>
      <c r="EC15" s="694"/>
    </row>
    <row r="16" spans="2:143" ht="11.25" customHeight="1" x14ac:dyDescent="0.15">
      <c r="B16" s="654" t="s">
        <v>269</v>
      </c>
      <c r="C16" s="655"/>
      <c r="D16" s="655"/>
      <c r="E16" s="655"/>
      <c r="F16" s="655"/>
      <c r="G16" s="655"/>
      <c r="H16" s="655"/>
      <c r="I16" s="655"/>
      <c r="J16" s="655"/>
      <c r="K16" s="655"/>
      <c r="L16" s="655"/>
      <c r="M16" s="655"/>
      <c r="N16" s="655"/>
      <c r="O16" s="655"/>
      <c r="P16" s="655"/>
      <c r="Q16" s="656"/>
      <c r="R16" s="657">
        <v>50192</v>
      </c>
      <c r="S16" s="658"/>
      <c r="T16" s="658"/>
      <c r="U16" s="658"/>
      <c r="V16" s="658"/>
      <c r="W16" s="658"/>
      <c r="X16" s="658"/>
      <c r="Y16" s="659"/>
      <c r="Z16" s="695">
        <v>0.1</v>
      </c>
      <c r="AA16" s="695"/>
      <c r="AB16" s="695"/>
      <c r="AC16" s="695"/>
      <c r="AD16" s="696">
        <v>50192</v>
      </c>
      <c r="AE16" s="696"/>
      <c r="AF16" s="696"/>
      <c r="AG16" s="696"/>
      <c r="AH16" s="696"/>
      <c r="AI16" s="696"/>
      <c r="AJ16" s="696"/>
      <c r="AK16" s="696"/>
      <c r="AL16" s="660">
        <v>0.1</v>
      </c>
      <c r="AM16" s="661"/>
      <c r="AN16" s="661"/>
      <c r="AO16" s="697"/>
      <c r="AP16" s="654" t="s">
        <v>270</v>
      </c>
      <c r="AQ16" s="655"/>
      <c r="AR16" s="655"/>
      <c r="AS16" s="655"/>
      <c r="AT16" s="655"/>
      <c r="AU16" s="655"/>
      <c r="AV16" s="655"/>
      <c r="AW16" s="655"/>
      <c r="AX16" s="655"/>
      <c r="AY16" s="655"/>
      <c r="AZ16" s="655"/>
      <c r="BA16" s="655"/>
      <c r="BB16" s="655"/>
      <c r="BC16" s="655"/>
      <c r="BD16" s="655"/>
      <c r="BE16" s="655"/>
      <c r="BF16" s="656"/>
      <c r="BG16" s="657" t="s">
        <v>130</v>
      </c>
      <c r="BH16" s="658"/>
      <c r="BI16" s="658"/>
      <c r="BJ16" s="658"/>
      <c r="BK16" s="658"/>
      <c r="BL16" s="658"/>
      <c r="BM16" s="658"/>
      <c r="BN16" s="659"/>
      <c r="BO16" s="695" t="s">
        <v>140</v>
      </c>
      <c r="BP16" s="695"/>
      <c r="BQ16" s="695"/>
      <c r="BR16" s="695"/>
      <c r="BS16" s="696" t="s">
        <v>130</v>
      </c>
      <c r="BT16" s="696"/>
      <c r="BU16" s="696"/>
      <c r="BV16" s="696"/>
      <c r="BW16" s="696"/>
      <c r="BX16" s="696"/>
      <c r="BY16" s="696"/>
      <c r="BZ16" s="696"/>
      <c r="CA16" s="696"/>
      <c r="CB16" s="736"/>
      <c r="CD16" s="654" t="s">
        <v>271</v>
      </c>
      <c r="CE16" s="655"/>
      <c r="CF16" s="655"/>
      <c r="CG16" s="655"/>
      <c r="CH16" s="655"/>
      <c r="CI16" s="655"/>
      <c r="CJ16" s="655"/>
      <c r="CK16" s="655"/>
      <c r="CL16" s="655"/>
      <c r="CM16" s="655"/>
      <c r="CN16" s="655"/>
      <c r="CO16" s="655"/>
      <c r="CP16" s="655"/>
      <c r="CQ16" s="656"/>
      <c r="CR16" s="657" t="s">
        <v>130</v>
      </c>
      <c r="CS16" s="658"/>
      <c r="CT16" s="658"/>
      <c r="CU16" s="658"/>
      <c r="CV16" s="658"/>
      <c r="CW16" s="658"/>
      <c r="CX16" s="658"/>
      <c r="CY16" s="659"/>
      <c r="CZ16" s="695" t="s">
        <v>130</v>
      </c>
      <c r="DA16" s="695"/>
      <c r="DB16" s="695"/>
      <c r="DC16" s="695"/>
      <c r="DD16" s="663" t="s">
        <v>130</v>
      </c>
      <c r="DE16" s="658"/>
      <c r="DF16" s="658"/>
      <c r="DG16" s="658"/>
      <c r="DH16" s="658"/>
      <c r="DI16" s="658"/>
      <c r="DJ16" s="658"/>
      <c r="DK16" s="658"/>
      <c r="DL16" s="658"/>
      <c r="DM16" s="658"/>
      <c r="DN16" s="658"/>
      <c r="DO16" s="658"/>
      <c r="DP16" s="659"/>
      <c r="DQ16" s="663" t="s">
        <v>130</v>
      </c>
      <c r="DR16" s="658"/>
      <c r="DS16" s="658"/>
      <c r="DT16" s="658"/>
      <c r="DU16" s="658"/>
      <c r="DV16" s="658"/>
      <c r="DW16" s="658"/>
      <c r="DX16" s="658"/>
      <c r="DY16" s="658"/>
      <c r="DZ16" s="658"/>
      <c r="EA16" s="658"/>
      <c r="EB16" s="658"/>
      <c r="EC16" s="694"/>
    </row>
    <row r="17" spans="2:133" ht="11.25" customHeight="1" x14ac:dyDescent="0.15">
      <c r="B17" s="654" t="s">
        <v>272</v>
      </c>
      <c r="C17" s="655"/>
      <c r="D17" s="655"/>
      <c r="E17" s="655"/>
      <c r="F17" s="655"/>
      <c r="G17" s="655"/>
      <c r="H17" s="655"/>
      <c r="I17" s="655"/>
      <c r="J17" s="655"/>
      <c r="K17" s="655"/>
      <c r="L17" s="655"/>
      <c r="M17" s="655"/>
      <c r="N17" s="655"/>
      <c r="O17" s="655"/>
      <c r="P17" s="655"/>
      <c r="Q17" s="656"/>
      <c r="R17" s="657">
        <v>597948</v>
      </c>
      <c r="S17" s="658"/>
      <c r="T17" s="658"/>
      <c r="U17" s="658"/>
      <c r="V17" s="658"/>
      <c r="W17" s="658"/>
      <c r="X17" s="658"/>
      <c r="Y17" s="659"/>
      <c r="Z17" s="695">
        <v>0.7</v>
      </c>
      <c r="AA17" s="695"/>
      <c r="AB17" s="695"/>
      <c r="AC17" s="695"/>
      <c r="AD17" s="696">
        <v>597948</v>
      </c>
      <c r="AE17" s="696"/>
      <c r="AF17" s="696"/>
      <c r="AG17" s="696"/>
      <c r="AH17" s="696"/>
      <c r="AI17" s="696"/>
      <c r="AJ17" s="696"/>
      <c r="AK17" s="696"/>
      <c r="AL17" s="660">
        <v>1.3</v>
      </c>
      <c r="AM17" s="661"/>
      <c r="AN17" s="661"/>
      <c r="AO17" s="697"/>
      <c r="AP17" s="654" t="s">
        <v>273</v>
      </c>
      <c r="AQ17" s="655"/>
      <c r="AR17" s="655"/>
      <c r="AS17" s="655"/>
      <c r="AT17" s="655"/>
      <c r="AU17" s="655"/>
      <c r="AV17" s="655"/>
      <c r="AW17" s="655"/>
      <c r="AX17" s="655"/>
      <c r="AY17" s="655"/>
      <c r="AZ17" s="655"/>
      <c r="BA17" s="655"/>
      <c r="BB17" s="655"/>
      <c r="BC17" s="655"/>
      <c r="BD17" s="655"/>
      <c r="BE17" s="655"/>
      <c r="BF17" s="656"/>
      <c r="BG17" s="657" t="s">
        <v>130</v>
      </c>
      <c r="BH17" s="658"/>
      <c r="BI17" s="658"/>
      <c r="BJ17" s="658"/>
      <c r="BK17" s="658"/>
      <c r="BL17" s="658"/>
      <c r="BM17" s="658"/>
      <c r="BN17" s="659"/>
      <c r="BO17" s="695" t="s">
        <v>130</v>
      </c>
      <c r="BP17" s="695"/>
      <c r="BQ17" s="695"/>
      <c r="BR17" s="695"/>
      <c r="BS17" s="696" t="s">
        <v>130</v>
      </c>
      <c r="BT17" s="696"/>
      <c r="BU17" s="696"/>
      <c r="BV17" s="696"/>
      <c r="BW17" s="696"/>
      <c r="BX17" s="696"/>
      <c r="BY17" s="696"/>
      <c r="BZ17" s="696"/>
      <c r="CA17" s="696"/>
      <c r="CB17" s="736"/>
      <c r="CD17" s="654" t="s">
        <v>274</v>
      </c>
      <c r="CE17" s="655"/>
      <c r="CF17" s="655"/>
      <c r="CG17" s="655"/>
      <c r="CH17" s="655"/>
      <c r="CI17" s="655"/>
      <c r="CJ17" s="655"/>
      <c r="CK17" s="655"/>
      <c r="CL17" s="655"/>
      <c r="CM17" s="655"/>
      <c r="CN17" s="655"/>
      <c r="CO17" s="655"/>
      <c r="CP17" s="655"/>
      <c r="CQ17" s="656"/>
      <c r="CR17" s="657">
        <v>8384582</v>
      </c>
      <c r="CS17" s="658"/>
      <c r="CT17" s="658"/>
      <c r="CU17" s="658"/>
      <c r="CV17" s="658"/>
      <c r="CW17" s="658"/>
      <c r="CX17" s="658"/>
      <c r="CY17" s="659"/>
      <c r="CZ17" s="695">
        <v>9.8000000000000007</v>
      </c>
      <c r="DA17" s="695"/>
      <c r="DB17" s="695"/>
      <c r="DC17" s="695"/>
      <c r="DD17" s="663" t="s">
        <v>130</v>
      </c>
      <c r="DE17" s="658"/>
      <c r="DF17" s="658"/>
      <c r="DG17" s="658"/>
      <c r="DH17" s="658"/>
      <c r="DI17" s="658"/>
      <c r="DJ17" s="658"/>
      <c r="DK17" s="658"/>
      <c r="DL17" s="658"/>
      <c r="DM17" s="658"/>
      <c r="DN17" s="658"/>
      <c r="DO17" s="658"/>
      <c r="DP17" s="659"/>
      <c r="DQ17" s="663">
        <v>8103723</v>
      </c>
      <c r="DR17" s="658"/>
      <c r="DS17" s="658"/>
      <c r="DT17" s="658"/>
      <c r="DU17" s="658"/>
      <c r="DV17" s="658"/>
      <c r="DW17" s="658"/>
      <c r="DX17" s="658"/>
      <c r="DY17" s="658"/>
      <c r="DZ17" s="658"/>
      <c r="EA17" s="658"/>
      <c r="EB17" s="658"/>
      <c r="EC17" s="694"/>
    </row>
    <row r="18" spans="2:133" ht="11.25" customHeight="1" x14ac:dyDescent="0.15">
      <c r="B18" s="654" t="s">
        <v>275</v>
      </c>
      <c r="C18" s="655"/>
      <c r="D18" s="655"/>
      <c r="E18" s="655"/>
      <c r="F18" s="655"/>
      <c r="G18" s="655"/>
      <c r="H18" s="655"/>
      <c r="I18" s="655"/>
      <c r="J18" s="655"/>
      <c r="K18" s="655"/>
      <c r="L18" s="655"/>
      <c r="M18" s="655"/>
      <c r="N18" s="655"/>
      <c r="O18" s="655"/>
      <c r="P18" s="655"/>
      <c r="Q18" s="656"/>
      <c r="R18" s="657">
        <v>178632</v>
      </c>
      <c r="S18" s="658"/>
      <c r="T18" s="658"/>
      <c r="U18" s="658"/>
      <c r="V18" s="658"/>
      <c r="W18" s="658"/>
      <c r="X18" s="658"/>
      <c r="Y18" s="659"/>
      <c r="Z18" s="695">
        <v>0.2</v>
      </c>
      <c r="AA18" s="695"/>
      <c r="AB18" s="695"/>
      <c r="AC18" s="695"/>
      <c r="AD18" s="696">
        <v>178632</v>
      </c>
      <c r="AE18" s="696"/>
      <c r="AF18" s="696"/>
      <c r="AG18" s="696"/>
      <c r="AH18" s="696"/>
      <c r="AI18" s="696"/>
      <c r="AJ18" s="696"/>
      <c r="AK18" s="696"/>
      <c r="AL18" s="660">
        <v>0.4</v>
      </c>
      <c r="AM18" s="661"/>
      <c r="AN18" s="661"/>
      <c r="AO18" s="697"/>
      <c r="AP18" s="654" t="s">
        <v>276</v>
      </c>
      <c r="AQ18" s="655"/>
      <c r="AR18" s="655"/>
      <c r="AS18" s="655"/>
      <c r="AT18" s="655"/>
      <c r="AU18" s="655"/>
      <c r="AV18" s="655"/>
      <c r="AW18" s="655"/>
      <c r="AX18" s="655"/>
      <c r="AY18" s="655"/>
      <c r="AZ18" s="655"/>
      <c r="BA18" s="655"/>
      <c r="BB18" s="655"/>
      <c r="BC18" s="655"/>
      <c r="BD18" s="655"/>
      <c r="BE18" s="655"/>
      <c r="BF18" s="656"/>
      <c r="BG18" s="657" t="s">
        <v>140</v>
      </c>
      <c r="BH18" s="658"/>
      <c r="BI18" s="658"/>
      <c r="BJ18" s="658"/>
      <c r="BK18" s="658"/>
      <c r="BL18" s="658"/>
      <c r="BM18" s="658"/>
      <c r="BN18" s="659"/>
      <c r="BO18" s="695" t="s">
        <v>130</v>
      </c>
      <c r="BP18" s="695"/>
      <c r="BQ18" s="695"/>
      <c r="BR18" s="695"/>
      <c r="BS18" s="696" t="s">
        <v>130</v>
      </c>
      <c r="BT18" s="696"/>
      <c r="BU18" s="696"/>
      <c r="BV18" s="696"/>
      <c r="BW18" s="696"/>
      <c r="BX18" s="696"/>
      <c r="BY18" s="696"/>
      <c r="BZ18" s="696"/>
      <c r="CA18" s="696"/>
      <c r="CB18" s="736"/>
      <c r="CD18" s="654" t="s">
        <v>277</v>
      </c>
      <c r="CE18" s="655"/>
      <c r="CF18" s="655"/>
      <c r="CG18" s="655"/>
      <c r="CH18" s="655"/>
      <c r="CI18" s="655"/>
      <c r="CJ18" s="655"/>
      <c r="CK18" s="655"/>
      <c r="CL18" s="655"/>
      <c r="CM18" s="655"/>
      <c r="CN18" s="655"/>
      <c r="CO18" s="655"/>
      <c r="CP18" s="655"/>
      <c r="CQ18" s="656"/>
      <c r="CR18" s="657" t="s">
        <v>130</v>
      </c>
      <c r="CS18" s="658"/>
      <c r="CT18" s="658"/>
      <c r="CU18" s="658"/>
      <c r="CV18" s="658"/>
      <c r="CW18" s="658"/>
      <c r="CX18" s="658"/>
      <c r="CY18" s="659"/>
      <c r="CZ18" s="695" t="s">
        <v>130</v>
      </c>
      <c r="DA18" s="695"/>
      <c r="DB18" s="695"/>
      <c r="DC18" s="695"/>
      <c r="DD18" s="663" t="s">
        <v>130</v>
      </c>
      <c r="DE18" s="658"/>
      <c r="DF18" s="658"/>
      <c r="DG18" s="658"/>
      <c r="DH18" s="658"/>
      <c r="DI18" s="658"/>
      <c r="DJ18" s="658"/>
      <c r="DK18" s="658"/>
      <c r="DL18" s="658"/>
      <c r="DM18" s="658"/>
      <c r="DN18" s="658"/>
      <c r="DO18" s="658"/>
      <c r="DP18" s="659"/>
      <c r="DQ18" s="663" t="s">
        <v>130</v>
      </c>
      <c r="DR18" s="658"/>
      <c r="DS18" s="658"/>
      <c r="DT18" s="658"/>
      <c r="DU18" s="658"/>
      <c r="DV18" s="658"/>
      <c r="DW18" s="658"/>
      <c r="DX18" s="658"/>
      <c r="DY18" s="658"/>
      <c r="DZ18" s="658"/>
      <c r="EA18" s="658"/>
      <c r="EB18" s="658"/>
      <c r="EC18" s="694"/>
    </row>
    <row r="19" spans="2:133" ht="11.25" customHeight="1" x14ac:dyDescent="0.15">
      <c r="B19" s="654" t="s">
        <v>278</v>
      </c>
      <c r="C19" s="655"/>
      <c r="D19" s="655"/>
      <c r="E19" s="655"/>
      <c r="F19" s="655"/>
      <c r="G19" s="655"/>
      <c r="H19" s="655"/>
      <c r="I19" s="655"/>
      <c r="J19" s="655"/>
      <c r="K19" s="655"/>
      <c r="L19" s="655"/>
      <c r="M19" s="655"/>
      <c r="N19" s="655"/>
      <c r="O19" s="655"/>
      <c r="P19" s="655"/>
      <c r="Q19" s="656"/>
      <c r="R19" s="657">
        <v>173008</v>
      </c>
      <c r="S19" s="658"/>
      <c r="T19" s="658"/>
      <c r="U19" s="658"/>
      <c r="V19" s="658"/>
      <c r="W19" s="658"/>
      <c r="X19" s="658"/>
      <c r="Y19" s="659"/>
      <c r="Z19" s="695">
        <v>0.2</v>
      </c>
      <c r="AA19" s="695"/>
      <c r="AB19" s="695"/>
      <c r="AC19" s="695"/>
      <c r="AD19" s="696">
        <v>173008</v>
      </c>
      <c r="AE19" s="696"/>
      <c r="AF19" s="696"/>
      <c r="AG19" s="696"/>
      <c r="AH19" s="696"/>
      <c r="AI19" s="696"/>
      <c r="AJ19" s="696"/>
      <c r="AK19" s="696"/>
      <c r="AL19" s="660">
        <v>0.4</v>
      </c>
      <c r="AM19" s="661"/>
      <c r="AN19" s="661"/>
      <c r="AO19" s="697"/>
      <c r="AP19" s="654" t="s">
        <v>279</v>
      </c>
      <c r="AQ19" s="655"/>
      <c r="AR19" s="655"/>
      <c r="AS19" s="655"/>
      <c r="AT19" s="655"/>
      <c r="AU19" s="655"/>
      <c r="AV19" s="655"/>
      <c r="AW19" s="655"/>
      <c r="AX19" s="655"/>
      <c r="AY19" s="655"/>
      <c r="AZ19" s="655"/>
      <c r="BA19" s="655"/>
      <c r="BB19" s="655"/>
      <c r="BC19" s="655"/>
      <c r="BD19" s="655"/>
      <c r="BE19" s="655"/>
      <c r="BF19" s="656"/>
      <c r="BG19" s="657">
        <v>2012963</v>
      </c>
      <c r="BH19" s="658"/>
      <c r="BI19" s="658"/>
      <c r="BJ19" s="658"/>
      <c r="BK19" s="658"/>
      <c r="BL19" s="658"/>
      <c r="BM19" s="658"/>
      <c r="BN19" s="659"/>
      <c r="BO19" s="695">
        <v>6.8</v>
      </c>
      <c r="BP19" s="695"/>
      <c r="BQ19" s="695"/>
      <c r="BR19" s="695"/>
      <c r="BS19" s="696" t="s">
        <v>130</v>
      </c>
      <c r="BT19" s="696"/>
      <c r="BU19" s="696"/>
      <c r="BV19" s="696"/>
      <c r="BW19" s="696"/>
      <c r="BX19" s="696"/>
      <c r="BY19" s="696"/>
      <c r="BZ19" s="696"/>
      <c r="CA19" s="696"/>
      <c r="CB19" s="736"/>
      <c r="CD19" s="654" t="s">
        <v>280</v>
      </c>
      <c r="CE19" s="655"/>
      <c r="CF19" s="655"/>
      <c r="CG19" s="655"/>
      <c r="CH19" s="655"/>
      <c r="CI19" s="655"/>
      <c r="CJ19" s="655"/>
      <c r="CK19" s="655"/>
      <c r="CL19" s="655"/>
      <c r="CM19" s="655"/>
      <c r="CN19" s="655"/>
      <c r="CO19" s="655"/>
      <c r="CP19" s="655"/>
      <c r="CQ19" s="656"/>
      <c r="CR19" s="657" t="s">
        <v>130</v>
      </c>
      <c r="CS19" s="658"/>
      <c r="CT19" s="658"/>
      <c r="CU19" s="658"/>
      <c r="CV19" s="658"/>
      <c r="CW19" s="658"/>
      <c r="CX19" s="658"/>
      <c r="CY19" s="659"/>
      <c r="CZ19" s="695" t="s">
        <v>130</v>
      </c>
      <c r="DA19" s="695"/>
      <c r="DB19" s="695"/>
      <c r="DC19" s="695"/>
      <c r="DD19" s="663" t="s">
        <v>130</v>
      </c>
      <c r="DE19" s="658"/>
      <c r="DF19" s="658"/>
      <c r="DG19" s="658"/>
      <c r="DH19" s="658"/>
      <c r="DI19" s="658"/>
      <c r="DJ19" s="658"/>
      <c r="DK19" s="658"/>
      <c r="DL19" s="658"/>
      <c r="DM19" s="658"/>
      <c r="DN19" s="658"/>
      <c r="DO19" s="658"/>
      <c r="DP19" s="659"/>
      <c r="DQ19" s="663" t="s">
        <v>130</v>
      </c>
      <c r="DR19" s="658"/>
      <c r="DS19" s="658"/>
      <c r="DT19" s="658"/>
      <c r="DU19" s="658"/>
      <c r="DV19" s="658"/>
      <c r="DW19" s="658"/>
      <c r="DX19" s="658"/>
      <c r="DY19" s="658"/>
      <c r="DZ19" s="658"/>
      <c r="EA19" s="658"/>
      <c r="EB19" s="658"/>
      <c r="EC19" s="694"/>
    </row>
    <row r="20" spans="2:133" ht="11.25" customHeight="1" x14ac:dyDescent="0.15">
      <c r="B20" s="724" t="s">
        <v>281</v>
      </c>
      <c r="C20" s="725"/>
      <c r="D20" s="725"/>
      <c r="E20" s="725"/>
      <c r="F20" s="725"/>
      <c r="G20" s="725"/>
      <c r="H20" s="725"/>
      <c r="I20" s="725"/>
      <c r="J20" s="725"/>
      <c r="K20" s="725"/>
      <c r="L20" s="725"/>
      <c r="M20" s="725"/>
      <c r="N20" s="725"/>
      <c r="O20" s="725"/>
      <c r="P20" s="725"/>
      <c r="Q20" s="726"/>
      <c r="R20" s="657">
        <v>5624</v>
      </c>
      <c r="S20" s="658"/>
      <c r="T20" s="658"/>
      <c r="U20" s="658"/>
      <c r="V20" s="658"/>
      <c r="W20" s="658"/>
      <c r="X20" s="658"/>
      <c r="Y20" s="659"/>
      <c r="Z20" s="695">
        <v>0</v>
      </c>
      <c r="AA20" s="695"/>
      <c r="AB20" s="695"/>
      <c r="AC20" s="695"/>
      <c r="AD20" s="696">
        <v>5624</v>
      </c>
      <c r="AE20" s="696"/>
      <c r="AF20" s="696"/>
      <c r="AG20" s="696"/>
      <c r="AH20" s="696"/>
      <c r="AI20" s="696"/>
      <c r="AJ20" s="696"/>
      <c r="AK20" s="696"/>
      <c r="AL20" s="660">
        <v>0</v>
      </c>
      <c r="AM20" s="661"/>
      <c r="AN20" s="661"/>
      <c r="AO20" s="697"/>
      <c r="AP20" s="654" t="s">
        <v>282</v>
      </c>
      <c r="AQ20" s="655"/>
      <c r="AR20" s="655"/>
      <c r="AS20" s="655"/>
      <c r="AT20" s="655"/>
      <c r="AU20" s="655"/>
      <c r="AV20" s="655"/>
      <c r="AW20" s="655"/>
      <c r="AX20" s="655"/>
      <c r="AY20" s="655"/>
      <c r="AZ20" s="655"/>
      <c r="BA20" s="655"/>
      <c r="BB20" s="655"/>
      <c r="BC20" s="655"/>
      <c r="BD20" s="655"/>
      <c r="BE20" s="655"/>
      <c r="BF20" s="656"/>
      <c r="BG20" s="657">
        <v>2012963</v>
      </c>
      <c r="BH20" s="658"/>
      <c r="BI20" s="658"/>
      <c r="BJ20" s="658"/>
      <c r="BK20" s="658"/>
      <c r="BL20" s="658"/>
      <c r="BM20" s="658"/>
      <c r="BN20" s="659"/>
      <c r="BO20" s="695">
        <v>6.8</v>
      </c>
      <c r="BP20" s="695"/>
      <c r="BQ20" s="695"/>
      <c r="BR20" s="695"/>
      <c r="BS20" s="696" t="s">
        <v>130</v>
      </c>
      <c r="BT20" s="696"/>
      <c r="BU20" s="696"/>
      <c r="BV20" s="696"/>
      <c r="BW20" s="696"/>
      <c r="BX20" s="696"/>
      <c r="BY20" s="696"/>
      <c r="BZ20" s="696"/>
      <c r="CA20" s="696"/>
      <c r="CB20" s="736"/>
      <c r="CD20" s="654" t="s">
        <v>283</v>
      </c>
      <c r="CE20" s="655"/>
      <c r="CF20" s="655"/>
      <c r="CG20" s="655"/>
      <c r="CH20" s="655"/>
      <c r="CI20" s="655"/>
      <c r="CJ20" s="655"/>
      <c r="CK20" s="655"/>
      <c r="CL20" s="655"/>
      <c r="CM20" s="655"/>
      <c r="CN20" s="655"/>
      <c r="CO20" s="655"/>
      <c r="CP20" s="655"/>
      <c r="CQ20" s="656"/>
      <c r="CR20" s="657">
        <v>85316489</v>
      </c>
      <c r="CS20" s="658"/>
      <c r="CT20" s="658"/>
      <c r="CU20" s="658"/>
      <c r="CV20" s="658"/>
      <c r="CW20" s="658"/>
      <c r="CX20" s="658"/>
      <c r="CY20" s="659"/>
      <c r="CZ20" s="695">
        <v>100</v>
      </c>
      <c r="DA20" s="695"/>
      <c r="DB20" s="695"/>
      <c r="DC20" s="695"/>
      <c r="DD20" s="663">
        <v>5686613</v>
      </c>
      <c r="DE20" s="658"/>
      <c r="DF20" s="658"/>
      <c r="DG20" s="658"/>
      <c r="DH20" s="658"/>
      <c r="DI20" s="658"/>
      <c r="DJ20" s="658"/>
      <c r="DK20" s="658"/>
      <c r="DL20" s="658"/>
      <c r="DM20" s="658"/>
      <c r="DN20" s="658"/>
      <c r="DO20" s="658"/>
      <c r="DP20" s="659"/>
      <c r="DQ20" s="663">
        <v>51606020</v>
      </c>
      <c r="DR20" s="658"/>
      <c r="DS20" s="658"/>
      <c r="DT20" s="658"/>
      <c r="DU20" s="658"/>
      <c r="DV20" s="658"/>
      <c r="DW20" s="658"/>
      <c r="DX20" s="658"/>
      <c r="DY20" s="658"/>
      <c r="DZ20" s="658"/>
      <c r="EA20" s="658"/>
      <c r="EB20" s="658"/>
      <c r="EC20" s="694"/>
    </row>
    <row r="21" spans="2:133" ht="11.25" customHeight="1" x14ac:dyDescent="0.15">
      <c r="B21" s="654" t="s">
        <v>284</v>
      </c>
      <c r="C21" s="655"/>
      <c r="D21" s="655"/>
      <c r="E21" s="655"/>
      <c r="F21" s="655"/>
      <c r="G21" s="655"/>
      <c r="H21" s="655"/>
      <c r="I21" s="655"/>
      <c r="J21" s="655"/>
      <c r="K21" s="655"/>
      <c r="L21" s="655"/>
      <c r="M21" s="655"/>
      <c r="N21" s="655"/>
      <c r="O21" s="655"/>
      <c r="P21" s="655"/>
      <c r="Q21" s="656"/>
      <c r="R21" s="657">
        <v>10964121</v>
      </c>
      <c r="S21" s="658"/>
      <c r="T21" s="658"/>
      <c r="U21" s="658"/>
      <c r="V21" s="658"/>
      <c r="W21" s="658"/>
      <c r="X21" s="658"/>
      <c r="Y21" s="659"/>
      <c r="Z21" s="695">
        <v>12.6</v>
      </c>
      <c r="AA21" s="695"/>
      <c r="AB21" s="695"/>
      <c r="AC21" s="695"/>
      <c r="AD21" s="696">
        <v>10298761</v>
      </c>
      <c r="AE21" s="696"/>
      <c r="AF21" s="696"/>
      <c r="AG21" s="696"/>
      <c r="AH21" s="696"/>
      <c r="AI21" s="696"/>
      <c r="AJ21" s="696"/>
      <c r="AK21" s="696"/>
      <c r="AL21" s="660">
        <v>23.2</v>
      </c>
      <c r="AM21" s="661"/>
      <c r="AN21" s="661"/>
      <c r="AO21" s="697"/>
      <c r="AP21" s="654" t="s">
        <v>285</v>
      </c>
      <c r="AQ21" s="734"/>
      <c r="AR21" s="734"/>
      <c r="AS21" s="734"/>
      <c r="AT21" s="734"/>
      <c r="AU21" s="734"/>
      <c r="AV21" s="734"/>
      <c r="AW21" s="734"/>
      <c r="AX21" s="734"/>
      <c r="AY21" s="734"/>
      <c r="AZ21" s="734"/>
      <c r="BA21" s="734"/>
      <c r="BB21" s="734"/>
      <c r="BC21" s="734"/>
      <c r="BD21" s="734"/>
      <c r="BE21" s="734"/>
      <c r="BF21" s="735"/>
      <c r="BG21" s="657">
        <v>36106</v>
      </c>
      <c r="BH21" s="658"/>
      <c r="BI21" s="658"/>
      <c r="BJ21" s="658"/>
      <c r="BK21" s="658"/>
      <c r="BL21" s="658"/>
      <c r="BM21" s="658"/>
      <c r="BN21" s="659"/>
      <c r="BO21" s="695">
        <v>0.1</v>
      </c>
      <c r="BP21" s="695"/>
      <c r="BQ21" s="695"/>
      <c r="BR21" s="695"/>
      <c r="BS21" s="696" t="s">
        <v>130</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286</v>
      </c>
      <c r="C22" s="655"/>
      <c r="D22" s="655"/>
      <c r="E22" s="655"/>
      <c r="F22" s="655"/>
      <c r="G22" s="655"/>
      <c r="H22" s="655"/>
      <c r="I22" s="655"/>
      <c r="J22" s="655"/>
      <c r="K22" s="655"/>
      <c r="L22" s="655"/>
      <c r="M22" s="655"/>
      <c r="N22" s="655"/>
      <c r="O22" s="655"/>
      <c r="P22" s="655"/>
      <c r="Q22" s="656"/>
      <c r="R22" s="657">
        <v>10298761</v>
      </c>
      <c r="S22" s="658"/>
      <c r="T22" s="658"/>
      <c r="U22" s="658"/>
      <c r="V22" s="658"/>
      <c r="W22" s="658"/>
      <c r="X22" s="658"/>
      <c r="Y22" s="659"/>
      <c r="Z22" s="695">
        <v>11.8</v>
      </c>
      <c r="AA22" s="695"/>
      <c r="AB22" s="695"/>
      <c r="AC22" s="695"/>
      <c r="AD22" s="696">
        <v>10298761</v>
      </c>
      <c r="AE22" s="696"/>
      <c r="AF22" s="696"/>
      <c r="AG22" s="696"/>
      <c r="AH22" s="696"/>
      <c r="AI22" s="696"/>
      <c r="AJ22" s="696"/>
      <c r="AK22" s="696"/>
      <c r="AL22" s="660">
        <v>23.2</v>
      </c>
      <c r="AM22" s="661"/>
      <c r="AN22" s="661"/>
      <c r="AO22" s="697"/>
      <c r="AP22" s="654" t="s">
        <v>287</v>
      </c>
      <c r="AQ22" s="734"/>
      <c r="AR22" s="734"/>
      <c r="AS22" s="734"/>
      <c r="AT22" s="734"/>
      <c r="AU22" s="734"/>
      <c r="AV22" s="734"/>
      <c r="AW22" s="734"/>
      <c r="AX22" s="734"/>
      <c r="AY22" s="734"/>
      <c r="AZ22" s="734"/>
      <c r="BA22" s="734"/>
      <c r="BB22" s="734"/>
      <c r="BC22" s="734"/>
      <c r="BD22" s="734"/>
      <c r="BE22" s="734"/>
      <c r="BF22" s="735"/>
      <c r="BG22" s="657" t="s">
        <v>130</v>
      </c>
      <c r="BH22" s="658"/>
      <c r="BI22" s="658"/>
      <c r="BJ22" s="658"/>
      <c r="BK22" s="658"/>
      <c r="BL22" s="658"/>
      <c r="BM22" s="658"/>
      <c r="BN22" s="659"/>
      <c r="BO22" s="695" t="s">
        <v>130</v>
      </c>
      <c r="BP22" s="695"/>
      <c r="BQ22" s="695"/>
      <c r="BR22" s="695"/>
      <c r="BS22" s="696" t="s">
        <v>130</v>
      </c>
      <c r="BT22" s="696"/>
      <c r="BU22" s="696"/>
      <c r="BV22" s="696"/>
      <c r="BW22" s="696"/>
      <c r="BX22" s="696"/>
      <c r="BY22" s="696"/>
      <c r="BZ22" s="696"/>
      <c r="CA22" s="696"/>
      <c r="CB22" s="736"/>
      <c r="CD22" s="709" t="s">
        <v>288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289</v>
      </c>
      <c r="C23" s="655"/>
      <c r="D23" s="655"/>
      <c r="E23" s="655"/>
      <c r="F23" s="655"/>
      <c r="G23" s="655"/>
      <c r="H23" s="655"/>
      <c r="I23" s="655"/>
      <c r="J23" s="655"/>
      <c r="K23" s="655"/>
      <c r="L23" s="655"/>
      <c r="M23" s="655"/>
      <c r="N23" s="655"/>
      <c r="O23" s="655"/>
      <c r="P23" s="655"/>
      <c r="Q23" s="656"/>
      <c r="R23" s="657">
        <v>665360</v>
      </c>
      <c r="S23" s="658"/>
      <c r="T23" s="658"/>
      <c r="U23" s="658"/>
      <c r="V23" s="658"/>
      <c r="W23" s="658"/>
      <c r="X23" s="658"/>
      <c r="Y23" s="659"/>
      <c r="Z23" s="695">
        <v>0.8</v>
      </c>
      <c r="AA23" s="695"/>
      <c r="AB23" s="695"/>
      <c r="AC23" s="695"/>
      <c r="AD23" s="696" t="s">
        <v>130</v>
      </c>
      <c r="AE23" s="696"/>
      <c r="AF23" s="696"/>
      <c r="AG23" s="696"/>
      <c r="AH23" s="696"/>
      <c r="AI23" s="696"/>
      <c r="AJ23" s="696"/>
      <c r="AK23" s="696"/>
      <c r="AL23" s="660" t="s">
        <v>130</v>
      </c>
      <c r="AM23" s="661"/>
      <c r="AN23" s="661"/>
      <c r="AO23" s="697"/>
      <c r="AP23" s="654" t="s">
        <v>290</v>
      </c>
      <c r="AQ23" s="734"/>
      <c r="AR23" s="734"/>
      <c r="AS23" s="734"/>
      <c r="AT23" s="734"/>
      <c r="AU23" s="734"/>
      <c r="AV23" s="734"/>
      <c r="AW23" s="734"/>
      <c r="AX23" s="734"/>
      <c r="AY23" s="734"/>
      <c r="AZ23" s="734"/>
      <c r="BA23" s="734"/>
      <c r="BB23" s="734"/>
      <c r="BC23" s="734"/>
      <c r="BD23" s="734"/>
      <c r="BE23" s="734"/>
      <c r="BF23" s="735"/>
      <c r="BG23" s="657">
        <v>1976857</v>
      </c>
      <c r="BH23" s="658"/>
      <c r="BI23" s="658"/>
      <c r="BJ23" s="658"/>
      <c r="BK23" s="658"/>
      <c r="BL23" s="658"/>
      <c r="BM23" s="658"/>
      <c r="BN23" s="659"/>
      <c r="BO23" s="695">
        <v>6.7</v>
      </c>
      <c r="BP23" s="695"/>
      <c r="BQ23" s="695"/>
      <c r="BR23" s="695"/>
      <c r="BS23" s="696" t="s">
        <v>130</v>
      </c>
      <c r="BT23" s="696"/>
      <c r="BU23" s="696"/>
      <c r="BV23" s="696"/>
      <c r="BW23" s="696"/>
      <c r="BX23" s="696"/>
      <c r="BY23" s="696"/>
      <c r="BZ23" s="696"/>
      <c r="CA23" s="696"/>
      <c r="CB23" s="736"/>
      <c r="CD23" s="709" t="s">
        <v>230</v>
      </c>
      <c r="CE23" s="710"/>
      <c r="CF23" s="710"/>
      <c r="CG23" s="710"/>
      <c r="CH23" s="710"/>
      <c r="CI23" s="710"/>
      <c r="CJ23" s="710"/>
      <c r="CK23" s="710"/>
      <c r="CL23" s="710"/>
      <c r="CM23" s="710"/>
      <c r="CN23" s="710"/>
      <c r="CO23" s="710"/>
      <c r="CP23" s="710"/>
      <c r="CQ23" s="711"/>
      <c r="CR23" s="709" t="s">
        <v>291</v>
      </c>
      <c r="CS23" s="710"/>
      <c r="CT23" s="710"/>
      <c r="CU23" s="710"/>
      <c r="CV23" s="710"/>
      <c r="CW23" s="710"/>
      <c r="CX23" s="710"/>
      <c r="CY23" s="711"/>
      <c r="CZ23" s="709" t="s">
        <v>292</v>
      </c>
      <c r="DA23" s="710"/>
      <c r="DB23" s="710"/>
      <c r="DC23" s="711"/>
      <c r="DD23" s="709" t="s">
        <v>293</v>
      </c>
      <c r="DE23" s="710"/>
      <c r="DF23" s="710"/>
      <c r="DG23" s="710"/>
      <c r="DH23" s="710"/>
      <c r="DI23" s="710"/>
      <c r="DJ23" s="710"/>
      <c r="DK23" s="711"/>
      <c r="DL23" s="747" t="s">
        <v>294</v>
      </c>
      <c r="DM23" s="748"/>
      <c r="DN23" s="748"/>
      <c r="DO23" s="748"/>
      <c r="DP23" s="748"/>
      <c r="DQ23" s="748"/>
      <c r="DR23" s="748"/>
      <c r="DS23" s="748"/>
      <c r="DT23" s="748"/>
      <c r="DU23" s="748"/>
      <c r="DV23" s="749"/>
      <c r="DW23" s="709" t="s">
        <v>295</v>
      </c>
      <c r="DX23" s="710"/>
      <c r="DY23" s="710"/>
      <c r="DZ23" s="710"/>
      <c r="EA23" s="710"/>
      <c r="EB23" s="710"/>
      <c r="EC23" s="711"/>
    </row>
    <row r="24" spans="2:133" ht="11.25" customHeight="1" x14ac:dyDescent="0.15">
      <c r="B24" s="654" t="s">
        <v>296</v>
      </c>
      <c r="C24" s="655"/>
      <c r="D24" s="655"/>
      <c r="E24" s="655"/>
      <c r="F24" s="655"/>
      <c r="G24" s="655"/>
      <c r="H24" s="655"/>
      <c r="I24" s="655"/>
      <c r="J24" s="655"/>
      <c r="K24" s="655"/>
      <c r="L24" s="655"/>
      <c r="M24" s="655"/>
      <c r="N24" s="655"/>
      <c r="O24" s="655"/>
      <c r="P24" s="655"/>
      <c r="Q24" s="656"/>
      <c r="R24" s="657" t="s">
        <v>130</v>
      </c>
      <c r="S24" s="658"/>
      <c r="T24" s="658"/>
      <c r="U24" s="658"/>
      <c r="V24" s="658"/>
      <c r="W24" s="658"/>
      <c r="X24" s="658"/>
      <c r="Y24" s="659"/>
      <c r="Z24" s="695" t="s">
        <v>130</v>
      </c>
      <c r="AA24" s="695"/>
      <c r="AB24" s="695"/>
      <c r="AC24" s="695"/>
      <c r="AD24" s="696" t="s">
        <v>130</v>
      </c>
      <c r="AE24" s="696"/>
      <c r="AF24" s="696"/>
      <c r="AG24" s="696"/>
      <c r="AH24" s="696"/>
      <c r="AI24" s="696"/>
      <c r="AJ24" s="696"/>
      <c r="AK24" s="696"/>
      <c r="AL24" s="660" t="s">
        <v>140</v>
      </c>
      <c r="AM24" s="661"/>
      <c r="AN24" s="661"/>
      <c r="AO24" s="697"/>
      <c r="AP24" s="654" t="s">
        <v>297</v>
      </c>
      <c r="AQ24" s="734"/>
      <c r="AR24" s="734"/>
      <c r="AS24" s="734"/>
      <c r="AT24" s="734"/>
      <c r="AU24" s="734"/>
      <c r="AV24" s="734"/>
      <c r="AW24" s="734"/>
      <c r="AX24" s="734"/>
      <c r="AY24" s="734"/>
      <c r="AZ24" s="734"/>
      <c r="BA24" s="734"/>
      <c r="BB24" s="734"/>
      <c r="BC24" s="734"/>
      <c r="BD24" s="734"/>
      <c r="BE24" s="734"/>
      <c r="BF24" s="735"/>
      <c r="BG24" s="657" t="s">
        <v>130</v>
      </c>
      <c r="BH24" s="658"/>
      <c r="BI24" s="658"/>
      <c r="BJ24" s="658"/>
      <c r="BK24" s="658"/>
      <c r="BL24" s="658"/>
      <c r="BM24" s="658"/>
      <c r="BN24" s="659"/>
      <c r="BO24" s="695" t="s">
        <v>130</v>
      </c>
      <c r="BP24" s="695"/>
      <c r="BQ24" s="695"/>
      <c r="BR24" s="695"/>
      <c r="BS24" s="696" t="s">
        <v>130</v>
      </c>
      <c r="BT24" s="696"/>
      <c r="BU24" s="696"/>
      <c r="BV24" s="696"/>
      <c r="BW24" s="696"/>
      <c r="BX24" s="696"/>
      <c r="BY24" s="696"/>
      <c r="BZ24" s="696"/>
      <c r="CA24" s="696"/>
      <c r="CB24" s="736"/>
      <c r="CD24" s="715" t="s">
        <v>298</v>
      </c>
      <c r="CE24" s="716"/>
      <c r="CF24" s="716"/>
      <c r="CG24" s="716"/>
      <c r="CH24" s="716"/>
      <c r="CI24" s="716"/>
      <c r="CJ24" s="716"/>
      <c r="CK24" s="716"/>
      <c r="CL24" s="716"/>
      <c r="CM24" s="716"/>
      <c r="CN24" s="716"/>
      <c r="CO24" s="716"/>
      <c r="CP24" s="716"/>
      <c r="CQ24" s="717"/>
      <c r="CR24" s="712">
        <v>45439949</v>
      </c>
      <c r="CS24" s="713"/>
      <c r="CT24" s="713"/>
      <c r="CU24" s="713"/>
      <c r="CV24" s="713"/>
      <c r="CW24" s="713"/>
      <c r="CX24" s="713"/>
      <c r="CY24" s="738"/>
      <c r="CZ24" s="739">
        <v>53.3</v>
      </c>
      <c r="DA24" s="721"/>
      <c r="DB24" s="721"/>
      <c r="DC24" s="741"/>
      <c r="DD24" s="737">
        <v>24955330</v>
      </c>
      <c r="DE24" s="713"/>
      <c r="DF24" s="713"/>
      <c r="DG24" s="713"/>
      <c r="DH24" s="713"/>
      <c r="DI24" s="713"/>
      <c r="DJ24" s="713"/>
      <c r="DK24" s="738"/>
      <c r="DL24" s="737">
        <v>24238815</v>
      </c>
      <c r="DM24" s="713"/>
      <c r="DN24" s="713"/>
      <c r="DO24" s="713"/>
      <c r="DP24" s="713"/>
      <c r="DQ24" s="713"/>
      <c r="DR24" s="713"/>
      <c r="DS24" s="713"/>
      <c r="DT24" s="713"/>
      <c r="DU24" s="713"/>
      <c r="DV24" s="738"/>
      <c r="DW24" s="739">
        <v>52.9</v>
      </c>
      <c r="DX24" s="721"/>
      <c r="DY24" s="721"/>
      <c r="DZ24" s="721"/>
      <c r="EA24" s="721"/>
      <c r="EB24" s="721"/>
      <c r="EC24" s="740"/>
    </row>
    <row r="25" spans="2:133" ht="11.25" customHeight="1" x14ac:dyDescent="0.15">
      <c r="B25" s="654" t="s">
        <v>299</v>
      </c>
      <c r="C25" s="655"/>
      <c r="D25" s="655"/>
      <c r="E25" s="655"/>
      <c r="F25" s="655"/>
      <c r="G25" s="655"/>
      <c r="H25" s="655"/>
      <c r="I25" s="655"/>
      <c r="J25" s="655"/>
      <c r="K25" s="655"/>
      <c r="L25" s="655"/>
      <c r="M25" s="655"/>
      <c r="N25" s="655"/>
      <c r="O25" s="655"/>
      <c r="P25" s="655"/>
      <c r="Q25" s="656"/>
      <c r="R25" s="657">
        <v>47049023</v>
      </c>
      <c r="S25" s="658"/>
      <c r="T25" s="658"/>
      <c r="U25" s="658"/>
      <c r="V25" s="658"/>
      <c r="W25" s="658"/>
      <c r="X25" s="658"/>
      <c r="Y25" s="659"/>
      <c r="Z25" s="695">
        <v>53.9</v>
      </c>
      <c r="AA25" s="695"/>
      <c r="AB25" s="695"/>
      <c r="AC25" s="695"/>
      <c r="AD25" s="696">
        <v>44406806</v>
      </c>
      <c r="AE25" s="696"/>
      <c r="AF25" s="696"/>
      <c r="AG25" s="696"/>
      <c r="AH25" s="696"/>
      <c r="AI25" s="696"/>
      <c r="AJ25" s="696"/>
      <c r="AK25" s="696"/>
      <c r="AL25" s="660">
        <v>99.9</v>
      </c>
      <c r="AM25" s="661"/>
      <c r="AN25" s="661"/>
      <c r="AO25" s="697"/>
      <c r="AP25" s="654" t="s">
        <v>300</v>
      </c>
      <c r="AQ25" s="734"/>
      <c r="AR25" s="734"/>
      <c r="AS25" s="734"/>
      <c r="AT25" s="734"/>
      <c r="AU25" s="734"/>
      <c r="AV25" s="734"/>
      <c r="AW25" s="734"/>
      <c r="AX25" s="734"/>
      <c r="AY25" s="734"/>
      <c r="AZ25" s="734"/>
      <c r="BA25" s="734"/>
      <c r="BB25" s="734"/>
      <c r="BC25" s="734"/>
      <c r="BD25" s="734"/>
      <c r="BE25" s="734"/>
      <c r="BF25" s="735"/>
      <c r="BG25" s="657" t="s">
        <v>130</v>
      </c>
      <c r="BH25" s="658"/>
      <c r="BI25" s="658"/>
      <c r="BJ25" s="658"/>
      <c r="BK25" s="658"/>
      <c r="BL25" s="658"/>
      <c r="BM25" s="658"/>
      <c r="BN25" s="659"/>
      <c r="BO25" s="695" t="s">
        <v>130</v>
      </c>
      <c r="BP25" s="695"/>
      <c r="BQ25" s="695"/>
      <c r="BR25" s="695"/>
      <c r="BS25" s="696" t="s">
        <v>130</v>
      </c>
      <c r="BT25" s="696"/>
      <c r="BU25" s="696"/>
      <c r="BV25" s="696"/>
      <c r="BW25" s="696"/>
      <c r="BX25" s="696"/>
      <c r="BY25" s="696"/>
      <c r="BZ25" s="696"/>
      <c r="CA25" s="696"/>
      <c r="CB25" s="736"/>
      <c r="CD25" s="654" t="s">
        <v>301</v>
      </c>
      <c r="CE25" s="655"/>
      <c r="CF25" s="655"/>
      <c r="CG25" s="655"/>
      <c r="CH25" s="655"/>
      <c r="CI25" s="655"/>
      <c r="CJ25" s="655"/>
      <c r="CK25" s="655"/>
      <c r="CL25" s="655"/>
      <c r="CM25" s="655"/>
      <c r="CN25" s="655"/>
      <c r="CO25" s="655"/>
      <c r="CP25" s="655"/>
      <c r="CQ25" s="656"/>
      <c r="CR25" s="657">
        <v>11584419</v>
      </c>
      <c r="CS25" s="670"/>
      <c r="CT25" s="670"/>
      <c r="CU25" s="670"/>
      <c r="CV25" s="670"/>
      <c r="CW25" s="670"/>
      <c r="CX25" s="670"/>
      <c r="CY25" s="671"/>
      <c r="CZ25" s="660">
        <v>13.6</v>
      </c>
      <c r="DA25" s="672"/>
      <c r="DB25" s="672"/>
      <c r="DC25" s="673"/>
      <c r="DD25" s="663">
        <v>10027006</v>
      </c>
      <c r="DE25" s="670"/>
      <c r="DF25" s="670"/>
      <c r="DG25" s="670"/>
      <c r="DH25" s="670"/>
      <c r="DI25" s="670"/>
      <c r="DJ25" s="670"/>
      <c r="DK25" s="671"/>
      <c r="DL25" s="663">
        <v>9761299</v>
      </c>
      <c r="DM25" s="670"/>
      <c r="DN25" s="670"/>
      <c r="DO25" s="670"/>
      <c r="DP25" s="670"/>
      <c r="DQ25" s="670"/>
      <c r="DR25" s="670"/>
      <c r="DS25" s="670"/>
      <c r="DT25" s="670"/>
      <c r="DU25" s="670"/>
      <c r="DV25" s="671"/>
      <c r="DW25" s="660">
        <v>21.3</v>
      </c>
      <c r="DX25" s="672"/>
      <c r="DY25" s="672"/>
      <c r="DZ25" s="672"/>
      <c r="EA25" s="672"/>
      <c r="EB25" s="672"/>
      <c r="EC25" s="684"/>
    </row>
    <row r="26" spans="2:133" ht="11.25" customHeight="1" x14ac:dyDescent="0.15">
      <c r="B26" s="654" t="s">
        <v>302</v>
      </c>
      <c r="C26" s="655"/>
      <c r="D26" s="655"/>
      <c r="E26" s="655"/>
      <c r="F26" s="655"/>
      <c r="G26" s="655"/>
      <c r="H26" s="655"/>
      <c r="I26" s="655"/>
      <c r="J26" s="655"/>
      <c r="K26" s="655"/>
      <c r="L26" s="655"/>
      <c r="M26" s="655"/>
      <c r="N26" s="655"/>
      <c r="O26" s="655"/>
      <c r="P26" s="655"/>
      <c r="Q26" s="656"/>
      <c r="R26" s="657">
        <v>31543</v>
      </c>
      <c r="S26" s="658"/>
      <c r="T26" s="658"/>
      <c r="U26" s="658"/>
      <c r="V26" s="658"/>
      <c r="W26" s="658"/>
      <c r="X26" s="658"/>
      <c r="Y26" s="659"/>
      <c r="Z26" s="695">
        <v>0</v>
      </c>
      <c r="AA26" s="695"/>
      <c r="AB26" s="695"/>
      <c r="AC26" s="695"/>
      <c r="AD26" s="696">
        <v>31543</v>
      </c>
      <c r="AE26" s="696"/>
      <c r="AF26" s="696"/>
      <c r="AG26" s="696"/>
      <c r="AH26" s="696"/>
      <c r="AI26" s="696"/>
      <c r="AJ26" s="696"/>
      <c r="AK26" s="696"/>
      <c r="AL26" s="660">
        <v>0.1</v>
      </c>
      <c r="AM26" s="661"/>
      <c r="AN26" s="661"/>
      <c r="AO26" s="697"/>
      <c r="AP26" s="654" t="s">
        <v>303</v>
      </c>
      <c r="AQ26" s="734"/>
      <c r="AR26" s="734"/>
      <c r="AS26" s="734"/>
      <c r="AT26" s="734"/>
      <c r="AU26" s="734"/>
      <c r="AV26" s="734"/>
      <c r="AW26" s="734"/>
      <c r="AX26" s="734"/>
      <c r="AY26" s="734"/>
      <c r="AZ26" s="734"/>
      <c r="BA26" s="734"/>
      <c r="BB26" s="734"/>
      <c r="BC26" s="734"/>
      <c r="BD26" s="734"/>
      <c r="BE26" s="734"/>
      <c r="BF26" s="735"/>
      <c r="BG26" s="657" t="s">
        <v>130</v>
      </c>
      <c r="BH26" s="658"/>
      <c r="BI26" s="658"/>
      <c r="BJ26" s="658"/>
      <c r="BK26" s="658"/>
      <c r="BL26" s="658"/>
      <c r="BM26" s="658"/>
      <c r="BN26" s="659"/>
      <c r="BO26" s="695" t="s">
        <v>140</v>
      </c>
      <c r="BP26" s="695"/>
      <c r="BQ26" s="695"/>
      <c r="BR26" s="695"/>
      <c r="BS26" s="696" t="s">
        <v>130</v>
      </c>
      <c r="BT26" s="696"/>
      <c r="BU26" s="696"/>
      <c r="BV26" s="696"/>
      <c r="BW26" s="696"/>
      <c r="BX26" s="696"/>
      <c r="BY26" s="696"/>
      <c r="BZ26" s="696"/>
      <c r="CA26" s="696"/>
      <c r="CB26" s="736"/>
      <c r="CD26" s="654" t="s">
        <v>304</v>
      </c>
      <c r="CE26" s="655"/>
      <c r="CF26" s="655"/>
      <c r="CG26" s="655"/>
      <c r="CH26" s="655"/>
      <c r="CI26" s="655"/>
      <c r="CJ26" s="655"/>
      <c r="CK26" s="655"/>
      <c r="CL26" s="655"/>
      <c r="CM26" s="655"/>
      <c r="CN26" s="655"/>
      <c r="CO26" s="655"/>
      <c r="CP26" s="655"/>
      <c r="CQ26" s="656"/>
      <c r="CR26" s="657">
        <v>6715570</v>
      </c>
      <c r="CS26" s="658"/>
      <c r="CT26" s="658"/>
      <c r="CU26" s="658"/>
      <c r="CV26" s="658"/>
      <c r="CW26" s="658"/>
      <c r="CX26" s="658"/>
      <c r="CY26" s="659"/>
      <c r="CZ26" s="660">
        <v>7.9</v>
      </c>
      <c r="DA26" s="672"/>
      <c r="DB26" s="672"/>
      <c r="DC26" s="673"/>
      <c r="DD26" s="663">
        <v>6016903</v>
      </c>
      <c r="DE26" s="658"/>
      <c r="DF26" s="658"/>
      <c r="DG26" s="658"/>
      <c r="DH26" s="658"/>
      <c r="DI26" s="658"/>
      <c r="DJ26" s="658"/>
      <c r="DK26" s="659"/>
      <c r="DL26" s="663" t="s">
        <v>130</v>
      </c>
      <c r="DM26" s="658"/>
      <c r="DN26" s="658"/>
      <c r="DO26" s="658"/>
      <c r="DP26" s="658"/>
      <c r="DQ26" s="658"/>
      <c r="DR26" s="658"/>
      <c r="DS26" s="658"/>
      <c r="DT26" s="658"/>
      <c r="DU26" s="658"/>
      <c r="DV26" s="659"/>
      <c r="DW26" s="660" t="s">
        <v>130</v>
      </c>
      <c r="DX26" s="672"/>
      <c r="DY26" s="672"/>
      <c r="DZ26" s="672"/>
      <c r="EA26" s="672"/>
      <c r="EB26" s="672"/>
      <c r="EC26" s="684"/>
    </row>
    <row r="27" spans="2:133" ht="11.25" customHeight="1" x14ac:dyDescent="0.15">
      <c r="B27" s="654" t="s">
        <v>305</v>
      </c>
      <c r="C27" s="655"/>
      <c r="D27" s="655"/>
      <c r="E27" s="655"/>
      <c r="F27" s="655"/>
      <c r="G27" s="655"/>
      <c r="H27" s="655"/>
      <c r="I27" s="655"/>
      <c r="J27" s="655"/>
      <c r="K27" s="655"/>
      <c r="L27" s="655"/>
      <c r="M27" s="655"/>
      <c r="N27" s="655"/>
      <c r="O27" s="655"/>
      <c r="P27" s="655"/>
      <c r="Q27" s="656"/>
      <c r="R27" s="657">
        <v>277724</v>
      </c>
      <c r="S27" s="658"/>
      <c r="T27" s="658"/>
      <c r="U27" s="658"/>
      <c r="V27" s="658"/>
      <c r="W27" s="658"/>
      <c r="X27" s="658"/>
      <c r="Y27" s="659"/>
      <c r="Z27" s="695">
        <v>0.3</v>
      </c>
      <c r="AA27" s="695"/>
      <c r="AB27" s="695"/>
      <c r="AC27" s="695"/>
      <c r="AD27" s="696" t="s">
        <v>130</v>
      </c>
      <c r="AE27" s="696"/>
      <c r="AF27" s="696"/>
      <c r="AG27" s="696"/>
      <c r="AH27" s="696"/>
      <c r="AI27" s="696"/>
      <c r="AJ27" s="696"/>
      <c r="AK27" s="696"/>
      <c r="AL27" s="660" t="s">
        <v>130</v>
      </c>
      <c r="AM27" s="661"/>
      <c r="AN27" s="661"/>
      <c r="AO27" s="697"/>
      <c r="AP27" s="654" t="s">
        <v>306</v>
      </c>
      <c r="AQ27" s="655"/>
      <c r="AR27" s="655"/>
      <c r="AS27" s="655"/>
      <c r="AT27" s="655"/>
      <c r="AU27" s="655"/>
      <c r="AV27" s="655"/>
      <c r="AW27" s="655"/>
      <c r="AX27" s="655"/>
      <c r="AY27" s="655"/>
      <c r="AZ27" s="655"/>
      <c r="BA27" s="655"/>
      <c r="BB27" s="655"/>
      <c r="BC27" s="655"/>
      <c r="BD27" s="655"/>
      <c r="BE27" s="655"/>
      <c r="BF27" s="656"/>
      <c r="BG27" s="657">
        <v>29410916</v>
      </c>
      <c r="BH27" s="658"/>
      <c r="BI27" s="658"/>
      <c r="BJ27" s="658"/>
      <c r="BK27" s="658"/>
      <c r="BL27" s="658"/>
      <c r="BM27" s="658"/>
      <c r="BN27" s="659"/>
      <c r="BO27" s="695">
        <v>100</v>
      </c>
      <c r="BP27" s="695"/>
      <c r="BQ27" s="695"/>
      <c r="BR27" s="695"/>
      <c r="BS27" s="696">
        <v>553182</v>
      </c>
      <c r="BT27" s="696"/>
      <c r="BU27" s="696"/>
      <c r="BV27" s="696"/>
      <c r="BW27" s="696"/>
      <c r="BX27" s="696"/>
      <c r="BY27" s="696"/>
      <c r="BZ27" s="696"/>
      <c r="CA27" s="696"/>
      <c r="CB27" s="736"/>
      <c r="CD27" s="654" t="s">
        <v>307</v>
      </c>
      <c r="CE27" s="655"/>
      <c r="CF27" s="655"/>
      <c r="CG27" s="655"/>
      <c r="CH27" s="655"/>
      <c r="CI27" s="655"/>
      <c r="CJ27" s="655"/>
      <c r="CK27" s="655"/>
      <c r="CL27" s="655"/>
      <c r="CM27" s="655"/>
      <c r="CN27" s="655"/>
      <c r="CO27" s="655"/>
      <c r="CP27" s="655"/>
      <c r="CQ27" s="656"/>
      <c r="CR27" s="657">
        <v>25470948</v>
      </c>
      <c r="CS27" s="670"/>
      <c r="CT27" s="670"/>
      <c r="CU27" s="670"/>
      <c r="CV27" s="670"/>
      <c r="CW27" s="670"/>
      <c r="CX27" s="670"/>
      <c r="CY27" s="671"/>
      <c r="CZ27" s="660">
        <v>29.9</v>
      </c>
      <c r="DA27" s="672"/>
      <c r="DB27" s="672"/>
      <c r="DC27" s="673"/>
      <c r="DD27" s="663">
        <v>6824601</v>
      </c>
      <c r="DE27" s="670"/>
      <c r="DF27" s="670"/>
      <c r="DG27" s="670"/>
      <c r="DH27" s="670"/>
      <c r="DI27" s="670"/>
      <c r="DJ27" s="670"/>
      <c r="DK27" s="671"/>
      <c r="DL27" s="663">
        <v>6374744</v>
      </c>
      <c r="DM27" s="670"/>
      <c r="DN27" s="670"/>
      <c r="DO27" s="670"/>
      <c r="DP27" s="670"/>
      <c r="DQ27" s="670"/>
      <c r="DR27" s="670"/>
      <c r="DS27" s="670"/>
      <c r="DT27" s="670"/>
      <c r="DU27" s="670"/>
      <c r="DV27" s="671"/>
      <c r="DW27" s="660">
        <v>13.9</v>
      </c>
      <c r="DX27" s="672"/>
      <c r="DY27" s="672"/>
      <c r="DZ27" s="672"/>
      <c r="EA27" s="672"/>
      <c r="EB27" s="672"/>
      <c r="EC27" s="684"/>
    </row>
    <row r="28" spans="2:133" ht="11.25" customHeight="1" x14ac:dyDescent="0.15">
      <c r="B28" s="654" t="s">
        <v>308</v>
      </c>
      <c r="C28" s="655"/>
      <c r="D28" s="655"/>
      <c r="E28" s="655"/>
      <c r="F28" s="655"/>
      <c r="G28" s="655"/>
      <c r="H28" s="655"/>
      <c r="I28" s="655"/>
      <c r="J28" s="655"/>
      <c r="K28" s="655"/>
      <c r="L28" s="655"/>
      <c r="M28" s="655"/>
      <c r="N28" s="655"/>
      <c r="O28" s="655"/>
      <c r="P28" s="655"/>
      <c r="Q28" s="656"/>
      <c r="R28" s="657">
        <v>786994</v>
      </c>
      <c r="S28" s="658"/>
      <c r="T28" s="658"/>
      <c r="U28" s="658"/>
      <c r="V28" s="658"/>
      <c r="W28" s="658"/>
      <c r="X28" s="658"/>
      <c r="Y28" s="659"/>
      <c r="Z28" s="695">
        <v>0.9</v>
      </c>
      <c r="AA28" s="695"/>
      <c r="AB28" s="695"/>
      <c r="AC28" s="695"/>
      <c r="AD28" s="696">
        <v>20777</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309</v>
      </c>
      <c r="CE28" s="655"/>
      <c r="CF28" s="655"/>
      <c r="CG28" s="655"/>
      <c r="CH28" s="655"/>
      <c r="CI28" s="655"/>
      <c r="CJ28" s="655"/>
      <c r="CK28" s="655"/>
      <c r="CL28" s="655"/>
      <c r="CM28" s="655"/>
      <c r="CN28" s="655"/>
      <c r="CO28" s="655"/>
      <c r="CP28" s="655"/>
      <c r="CQ28" s="656"/>
      <c r="CR28" s="657">
        <v>8384582</v>
      </c>
      <c r="CS28" s="658"/>
      <c r="CT28" s="658"/>
      <c r="CU28" s="658"/>
      <c r="CV28" s="658"/>
      <c r="CW28" s="658"/>
      <c r="CX28" s="658"/>
      <c r="CY28" s="659"/>
      <c r="CZ28" s="660">
        <v>9.8000000000000007</v>
      </c>
      <c r="DA28" s="672"/>
      <c r="DB28" s="672"/>
      <c r="DC28" s="673"/>
      <c r="DD28" s="663">
        <v>8103723</v>
      </c>
      <c r="DE28" s="658"/>
      <c r="DF28" s="658"/>
      <c r="DG28" s="658"/>
      <c r="DH28" s="658"/>
      <c r="DI28" s="658"/>
      <c r="DJ28" s="658"/>
      <c r="DK28" s="659"/>
      <c r="DL28" s="663">
        <v>8102772</v>
      </c>
      <c r="DM28" s="658"/>
      <c r="DN28" s="658"/>
      <c r="DO28" s="658"/>
      <c r="DP28" s="658"/>
      <c r="DQ28" s="658"/>
      <c r="DR28" s="658"/>
      <c r="DS28" s="658"/>
      <c r="DT28" s="658"/>
      <c r="DU28" s="658"/>
      <c r="DV28" s="659"/>
      <c r="DW28" s="660">
        <v>17.7</v>
      </c>
      <c r="DX28" s="672"/>
      <c r="DY28" s="672"/>
      <c r="DZ28" s="672"/>
      <c r="EA28" s="672"/>
      <c r="EB28" s="672"/>
      <c r="EC28" s="684"/>
    </row>
    <row r="29" spans="2:133" ht="11.25" customHeight="1" x14ac:dyDescent="0.15">
      <c r="B29" s="654" t="s">
        <v>310</v>
      </c>
      <c r="C29" s="655"/>
      <c r="D29" s="655"/>
      <c r="E29" s="655"/>
      <c r="F29" s="655"/>
      <c r="G29" s="655"/>
      <c r="H29" s="655"/>
      <c r="I29" s="655"/>
      <c r="J29" s="655"/>
      <c r="K29" s="655"/>
      <c r="L29" s="655"/>
      <c r="M29" s="655"/>
      <c r="N29" s="655"/>
      <c r="O29" s="655"/>
      <c r="P29" s="655"/>
      <c r="Q29" s="656"/>
      <c r="R29" s="657">
        <v>157867</v>
      </c>
      <c r="S29" s="658"/>
      <c r="T29" s="658"/>
      <c r="U29" s="658"/>
      <c r="V29" s="658"/>
      <c r="W29" s="658"/>
      <c r="X29" s="658"/>
      <c r="Y29" s="659"/>
      <c r="Z29" s="695">
        <v>0.2</v>
      </c>
      <c r="AA29" s="695"/>
      <c r="AB29" s="695"/>
      <c r="AC29" s="695"/>
      <c r="AD29" s="696" t="s">
        <v>130</v>
      </c>
      <c r="AE29" s="696"/>
      <c r="AF29" s="696"/>
      <c r="AG29" s="696"/>
      <c r="AH29" s="696"/>
      <c r="AI29" s="696"/>
      <c r="AJ29" s="696"/>
      <c r="AK29" s="696"/>
      <c r="AL29" s="660" t="s">
        <v>140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311</v>
      </c>
      <c r="CE29" s="677"/>
      <c r="CF29" s="654" t="s">
        <v>72</v>
      </c>
      <c r="CG29" s="655"/>
      <c r="CH29" s="655"/>
      <c r="CI29" s="655"/>
      <c r="CJ29" s="655"/>
      <c r="CK29" s="655"/>
      <c r="CL29" s="655"/>
      <c r="CM29" s="655"/>
      <c r="CN29" s="655"/>
      <c r="CO29" s="655"/>
      <c r="CP29" s="655"/>
      <c r="CQ29" s="656"/>
      <c r="CR29" s="657">
        <v>8384549</v>
      </c>
      <c r="CS29" s="670"/>
      <c r="CT29" s="670"/>
      <c r="CU29" s="670"/>
      <c r="CV29" s="670"/>
      <c r="CW29" s="670"/>
      <c r="CX29" s="670"/>
      <c r="CY29" s="671"/>
      <c r="CZ29" s="660">
        <v>9.8000000000000007</v>
      </c>
      <c r="DA29" s="672"/>
      <c r="DB29" s="672"/>
      <c r="DC29" s="673"/>
      <c r="DD29" s="663">
        <v>8103690</v>
      </c>
      <c r="DE29" s="670"/>
      <c r="DF29" s="670"/>
      <c r="DG29" s="670"/>
      <c r="DH29" s="670"/>
      <c r="DI29" s="670"/>
      <c r="DJ29" s="670"/>
      <c r="DK29" s="671"/>
      <c r="DL29" s="663">
        <v>8102739</v>
      </c>
      <c r="DM29" s="670"/>
      <c r="DN29" s="670"/>
      <c r="DO29" s="670"/>
      <c r="DP29" s="670"/>
      <c r="DQ29" s="670"/>
      <c r="DR29" s="670"/>
      <c r="DS29" s="670"/>
      <c r="DT29" s="670"/>
      <c r="DU29" s="670"/>
      <c r="DV29" s="671"/>
      <c r="DW29" s="660">
        <v>17.7</v>
      </c>
      <c r="DX29" s="672"/>
      <c r="DY29" s="672"/>
      <c r="DZ29" s="672"/>
      <c r="EA29" s="672"/>
      <c r="EB29" s="672"/>
      <c r="EC29" s="684"/>
    </row>
    <row r="30" spans="2:133" ht="11.25" customHeight="1" x14ac:dyDescent="0.15">
      <c r="B30" s="654" t="s">
        <v>312</v>
      </c>
      <c r="C30" s="655"/>
      <c r="D30" s="655"/>
      <c r="E30" s="655"/>
      <c r="F30" s="655"/>
      <c r="G30" s="655"/>
      <c r="H30" s="655"/>
      <c r="I30" s="655"/>
      <c r="J30" s="655"/>
      <c r="K30" s="655"/>
      <c r="L30" s="655"/>
      <c r="M30" s="655"/>
      <c r="N30" s="655"/>
      <c r="O30" s="655"/>
      <c r="P30" s="655"/>
      <c r="Q30" s="656"/>
      <c r="R30" s="657">
        <v>20956984</v>
      </c>
      <c r="S30" s="658"/>
      <c r="T30" s="658"/>
      <c r="U30" s="658"/>
      <c r="V30" s="658"/>
      <c r="W30" s="658"/>
      <c r="X30" s="658"/>
      <c r="Y30" s="659"/>
      <c r="Z30" s="695">
        <v>24</v>
      </c>
      <c r="AA30" s="695"/>
      <c r="AB30" s="695"/>
      <c r="AC30" s="695"/>
      <c r="AD30" s="696" t="s">
        <v>130</v>
      </c>
      <c r="AE30" s="696"/>
      <c r="AF30" s="696"/>
      <c r="AG30" s="696"/>
      <c r="AH30" s="696"/>
      <c r="AI30" s="696"/>
      <c r="AJ30" s="696"/>
      <c r="AK30" s="696"/>
      <c r="AL30" s="660" t="s">
        <v>130</v>
      </c>
      <c r="AM30" s="661"/>
      <c r="AN30" s="661"/>
      <c r="AO30" s="697"/>
      <c r="AP30" s="709" t="s">
        <v>230</v>
      </c>
      <c r="AQ30" s="710"/>
      <c r="AR30" s="710"/>
      <c r="AS30" s="710"/>
      <c r="AT30" s="710"/>
      <c r="AU30" s="710"/>
      <c r="AV30" s="710"/>
      <c r="AW30" s="710"/>
      <c r="AX30" s="710"/>
      <c r="AY30" s="710"/>
      <c r="AZ30" s="710"/>
      <c r="BA30" s="710"/>
      <c r="BB30" s="710"/>
      <c r="BC30" s="710"/>
      <c r="BD30" s="710"/>
      <c r="BE30" s="710"/>
      <c r="BF30" s="711"/>
      <c r="BG30" s="709" t="s">
        <v>313</v>
      </c>
      <c r="BH30" s="727"/>
      <c r="BI30" s="727"/>
      <c r="BJ30" s="727"/>
      <c r="BK30" s="727"/>
      <c r="BL30" s="727"/>
      <c r="BM30" s="727"/>
      <c r="BN30" s="727"/>
      <c r="BO30" s="727"/>
      <c r="BP30" s="727"/>
      <c r="BQ30" s="728"/>
      <c r="BR30" s="709" t="s">
        <v>314</v>
      </c>
      <c r="BS30" s="727"/>
      <c r="BT30" s="727"/>
      <c r="BU30" s="727"/>
      <c r="BV30" s="727"/>
      <c r="BW30" s="727"/>
      <c r="BX30" s="727"/>
      <c r="BY30" s="727"/>
      <c r="BZ30" s="727"/>
      <c r="CA30" s="727"/>
      <c r="CB30" s="728"/>
      <c r="CD30" s="678"/>
      <c r="CE30" s="679"/>
      <c r="CF30" s="654" t="s">
        <v>315</v>
      </c>
      <c r="CG30" s="655"/>
      <c r="CH30" s="655"/>
      <c r="CI30" s="655"/>
      <c r="CJ30" s="655"/>
      <c r="CK30" s="655"/>
      <c r="CL30" s="655"/>
      <c r="CM30" s="655"/>
      <c r="CN30" s="655"/>
      <c r="CO30" s="655"/>
      <c r="CP30" s="655"/>
      <c r="CQ30" s="656"/>
      <c r="CR30" s="657">
        <v>8157453</v>
      </c>
      <c r="CS30" s="658"/>
      <c r="CT30" s="658"/>
      <c r="CU30" s="658"/>
      <c r="CV30" s="658"/>
      <c r="CW30" s="658"/>
      <c r="CX30" s="658"/>
      <c r="CY30" s="659"/>
      <c r="CZ30" s="660">
        <v>9.6</v>
      </c>
      <c r="DA30" s="672"/>
      <c r="DB30" s="672"/>
      <c r="DC30" s="673"/>
      <c r="DD30" s="663">
        <v>7893990</v>
      </c>
      <c r="DE30" s="658"/>
      <c r="DF30" s="658"/>
      <c r="DG30" s="658"/>
      <c r="DH30" s="658"/>
      <c r="DI30" s="658"/>
      <c r="DJ30" s="658"/>
      <c r="DK30" s="659"/>
      <c r="DL30" s="663">
        <v>7893990</v>
      </c>
      <c r="DM30" s="658"/>
      <c r="DN30" s="658"/>
      <c r="DO30" s="658"/>
      <c r="DP30" s="658"/>
      <c r="DQ30" s="658"/>
      <c r="DR30" s="658"/>
      <c r="DS30" s="658"/>
      <c r="DT30" s="658"/>
      <c r="DU30" s="658"/>
      <c r="DV30" s="659"/>
      <c r="DW30" s="660">
        <v>17.2</v>
      </c>
      <c r="DX30" s="672"/>
      <c r="DY30" s="672"/>
      <c r="DZ30" s="672"/>
      <c r="EA30" s="672"/>
      <c r="EB30" s="672"/>
      <c r="EC30" s="684"/>
    </row>
    <row r="31" spans="2:133" ht="11.25" customHeight="1" x14ac:dyDescent="0.15">
      <c r="B31" s="724" t="s">
        <v>316</v>
      </c>
      <c r="C31" s="725"/>
      <c r="D31" s="725"/>
      <c r="E31" s="725"/>
      <c r="F31" s="725"/>
      <c r="G31" s="725"/>
      <c r="H31" s="725"/>
      <c r="I31" s="725"/>
      <c r="J31" s="725"/>
      <c r="K31" s="725"/>
      <c r="L31" s="725"/>
      <c r="M31" s="725"/>
      <c r="N31" s="725"/>
      <c r="O31" s="725"/>
      <c r="P31" s="725"/>
      <c r="Q31" s="726"/>
      <c r="R31" s="657" t="s">
        <v>130</v>
      </c>
      <c r="S31" s="658"/>
      <c r="T31" s="658"/>
      <c r="U31" s="658"/>
      <c r="V31" s="658"/>
      <c r="W31" s="658"/>
      <c r="X31" s="658"/>
      <c r="Y31" s="659"/>
      <c r="Z31" s="695" t="s">
        <v>130</v>
      </c>
      <c r="AA31" s="695"/>
      <c r="AB31" s="695"/>
      <c r="AC31" s="695"/>
      <c r="AD31" s="696" t="s">
        <v>130</v>
      </c>
      <c r="AE31" s="696"/>
      <c r="AF31" s="696"/>
      <c r="AG31" s="696"/>
      <c r="AH31" s="696"/>
      <c r="AI31" s="696"/>
      <c r="AJ31" s="696"/>
      <c r="AK31" s="696"/>
      <c r="AL31" s="660" t="s">
        <v>130</v>
      </c>
      <c r="AM31" s="661"/>
      <c r="AN31" s="661"/>
      <c r="AO31" s="697"/>
      <c r="AP31" s="729" t="s">
        <v>317</v>
      </c>
      <c r="AQ31" s="730"/>
      <c r="AR31" s="730"/>
      <c r="AS31" s="730"/>
      <c r="AT31" s="731" t="s">
        <v>318</v>
      </c>
      <c r="AU31" s="218"/>
      <c r="AV31" s="218"/>
      <c r="AW31" s="218"/>
      <c r="AX31" s="715" t="s">
        <v>192</v>
      </c>
      <c r="AY31" s="716"/>
      <c r="AZ31" s="716"/>
      <c r="BA31" s="716"/>
      <c r="BB31" s="716"/>
      <c r="BC31" s="716"/>
      <c r="BD31" s="716"/>
      <c r="BE31" s="716"/>
      <c r="BF31" s="717"/>
      <c r="BG31" s="719">
        <v>99.2</v>
      </c>
      <c r="BH31" s="720"/>
      <c r="BI31" s="720"/>
      <c r="BJ31" s="720"/>
      <c r="BK31" s="720"/>
      <c r="BL31" s="720"/>
      <c r="BM31" s="721">
        <v>97.1</v>
      </c>
      <c r="BN31" s="720"/>
      <c r="BO31" s="720"/>
      <c r="BP31" s="720"/>
      <c r="BQ31" s="722"/>
      <c r="BR31" s="719">
        <v>99.3</v>
      </c>
      <c r="BS31" s="720"/>
      <c r="BT31" s="720"/>
      <c r="BU31" s="720"/>
      <c r="BV31" s="720"/>
      <c r="BW31" s="720"/>
      <c r="BX31" s="721">
        <v>96.8</v>
      </c>
      <c r="BY31" s="720"/>
      <c r="BZ31" s="720"/>
      <c r="CA31" s="720"/>
      <c r="CB31" s="722"/>
      <c r="CD31" s="678"/>
      <c r="CE31" s="679"/>
      <c r="CF31" s="654" t="s">
        <v>319</v>
      </c>
      <c r="CG31" s="655"/>
      <c r="CH31" s="655"/>
      <c r="CI31" s="655"/>
      <c r="CJ31" s="655"/>
      <c r="CK31" s="655"/>
      <c r="CL31" s="655"/>
      <c r="CM31" s="655"/>
      <c r="CN31" s="655"/>
      <c r="CO31" s="655"/>
      <c r="CP31" s="655"/>
      <c r="CQ31" s="656"/>
      <c r="CR31" s="657">
        <v>227096</v>
      </c>
      <c r="CS31" s="670"/>
      <c r="CT31" s="670"/>
      <c r="CU31" s="670"/>
      <c r="CV31" s="670"/>
      <c r="CW31" s="670"/>
      <c r="CX31" s="670"/>
      <c r="CY31" s="671"/>
      <c r="CZ31" s="660">
        <v>0.3</v>
      </c>
      <c r="DA31" s="672"/>
      <c r="DB31" s="672"/>
      <c r="DC31" s="673"/>
      <c r="DD31" s="663">
        <v>209700</v>
      </c>
      <c r="DE31" s="670"/>
      <c r="DF31" s="670"/>
      <c r="DG31" s="670"/>
      <c r="DH31" s="670"/>
      <c r="DI31" s="670"/>
      <c r="DJ31" s="670"/>
      <c r="DK31" s="671"/>
      <c r="DL31" s="663">
        <v>208749</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320</v>
      </c>
      <c r="C32" s="655"/>
      <c r="D32" s="655"/>
      <c r="E32" s="655"/>
      <c r="F32" s="655"/>
      <c r="G32" s="655"/>
      <c r="H32" s="655"/>
      <c r="I32" s="655"/>
      <c r="J32" s="655"/>
      <c r="K32" s="655"/>
      <c r="L32" s="655"/>
      <c r="M32" s="655"/>
      <c r="N32" s="655"/>
      <c r="O32" s="655"/>
      <c r="P32" s="655"/>
      <c r="Q32" s="656"/>
      <c r="R32" s="657">
        <v>6739920</v>
      </c>
      <c r="S32" s="658"/>
      <c r="T32" s="658"/>
      <c r="U32" s="658"/>
      <c r="V32" s="658"/>
      <c r="W32" s="658"/>
      <c r="X32" s="658"/>
      <c r="Y32" s="659"/>
      <c r="Z32" s="695">
        <v>7.7</v>
      </c>
      <c r="AA32" s="695"/>
      <c r="AB32" s="695"/>
      <c r="AC32" s="695"/>
      <c r="AD32" s="696" t="s">
        <v>130</v>
      </c>
      <c r="AE32" s="696"/>
      <c r="AF32" s="696"/>
      <c r="AG32" s="696"/>
      <c r="AH32" s="696"/>
      <c r="AI32" s="696"/>
      <c r="AJ32" s="696"/>
      <c r="AK32" s="696"/>
      <c r="AL32" s="660" t="s">
        <v>130</v>
      </c>
      <c r="AM32" s="661"/>
      <c r="AN32" s="661"/>
      <c r="AO32" s="697"/>
      <c r="AP32" s="698"/>
      <c r="AQ32" s="699"/>
      <c r="AR32" s="699"/>
      <c r="AS32" s="699"/>
      <c r="AT32" s="732"/>
      <c r="AU32" s="214" t="s">
        <v>321</v>
      </c>
      <c r="AX32" s="654" t="s">
        <v>322</v>
      </c>
      <c r="AY32" s="655"/>
      <c r="AZ32" s="655"/>
      <c r="BA32" s="655"/>
      <c r="BB32" s="655"/>
      <c r="BC32" s="655"/>
      <c r="BD32" s="655"/>
      <c r="BE32" s="655"/>
      <c r="BF32" s="656"/>
      <c r="BG32" s="723">
        <v>99.5</v>
      </c>
      <c r="BH32" s="670"/>
      <c r="BI32" s="670"/>
      <c r="BJ32" s="670"/>
      <c r="BK32" s="670"/>
      <c r="BL32" s="670"/>
      <c r="BM32" s="661">
        <v>98.3</v>
      </c>
      <c r="BN32" s="670"/>
      <c r="BO32" s="670"/>
      <c r="BP32" s="670"/>
      <c r="BQ32" s="693"/>
      <c r="BR32" s="723">
        <v>99.5</v>
      </c>
      <c r="BS32" s="670"/>
      <c r="BT32" s="670"/>
      <c r="BU32" s="670"/>
      <c r="BV32" s="670"/>
      <c r="BW32" s="670"/>
      <c r="BX32" s="661">
        <v>98.1</v>
      </c>
      <c r="BY32" s="670"/>
      <c r="BZ32" s="670"/>
      <c r="CA32" s="670"/>
      <c r="CB32" s="693"/>
      <c r="CD32" s="680"/>
      <c r="CE32" s="681"/>
      <c r="CF32" s="654" t="s">
        <v>323</v>
      </c>
      <c r="CG32" s="655"/>
      <c r="CH32" s="655"/>
      <c r="CI32" s="655"/>
      <c r="CJ32" s="655"/>
      <c r="CK32" s="655"/>
      <c r="CL32" s="655"/>
      <c r="CM32" s="655"/>
      <c r="CN32" s="655"/>
      <c r="CO32" s="655"/>
      <c r="CP32" s="655"/>
      <c r="CQ32" s="656"/>
      <c r="CR32" s="657">
        <v>33</v>
      </c>
      <c r="CS32" s="658"/>
      <c r="CT32" s="658"/>
      <c r="CU32" s="658"/>
      <c r="CV32" s="658"/>
      <c r="CW32" s="658"/>
      <c r="CX32" s="658"/>
      <c r="CY32" s="659"/>
      <c r="CZ32" s="660">
        <v>0</v>
      </c>
      <c r="DA32" s="672"/>
      <c r="DB32" s="672"/>
      <c r="DC32" s="673"/>
      <c r="DD32" s="663">
        <v>33</v>
      </c>
      <c r="DE32" s="658"/>
      <c r="DF32" s="658"/>
      <c r="DG32" s="658"/>
      <c r="DH32" s="658"/>
      <c r="DI32" s="658"/>
      <c r="DJ32" s="658"/>
      <c r="DK32" s="659"/>
      <c r="DL32" s="663">
        <v>33</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324</v>
      </c>
      <c r="C33" s="655"/>
      <c r="D33" s="655"/>
      <c r="E33" s="655"/>
      <c r="F33" s="655"/>
      <c r="G33" s="655"/>
      <c r="H33" s="655"/>
      <c r="I33" s="655"/>
      <c r="J33" s="655"/>
      <c r="K33" s="655"/>
      <c r="L33" s="655"/>
      <c r="M33" s="655"/>
      <c r="N33" s="655"/>
      <c r="O33" s="655"/>
      <c r="P33" s="655"/>
      <c r="Q33" s="656"/>
      <c r="R33" s="657">
        <v>390930</v>
      </c>
      <c r="S33" s="658"/>
      <c r="T33" s="658"/>
      <c r="U33" s="658"/>
      <c r="V33" s="658"/>
      <c r="W33" s="658"/>
      <c r="X33" s="658"/>
      <c r="Y33" s="659"/>
      <c r="Z33" s="695">
        <v>0.4</v>
      </c>
      <c r="AA33" s="695"/>
      <c r="AB33" s="695"/>
      <c r="AC33" s="695"/>
      <c r="AD33" s="696">
        <v>637</v>
      </c>
      <c r="AE33" s="696"/>
      <c r="AF33" s="696"/>
      <c r="AG33" s="696"/>
      <c r="AH33" s="696"/>
      <c r="AI33" s="696"/>
      <c r="AJ33" s="696"/>
      <c r="AK33" s="696"/>
      <c r="AL33" s="660">
        <v>0</v>
      </c>
      <c r="AM33" s="661"/>
      <c r="AN33" s="661"/>
      <c r="AO33" s="697"/>
      <c r="AP33" s="700"/>
      <c r="AQ33" s="701"/>
      <c r="AR33" s="701"/>
      <c r="AS33" s="701"/>
      <c r="AT33" s="733"/>
      <c r="AU33" s="219"/>
      <c r="AV33" s="219"/>
      <c r="AW33" s="219"/>
      <c r="AX33" s="638" t="s">
        <v>325</v>
      </c>
      <c r="AY33" s="639"/>
      <c r="AZ33" s="639"/>
      <c r="BA33" s="639"/>
      <c r="BB33" s="639"/>
      <c r="BC33" s="639"/>
      <c r="BD33" s="639"/>
      <c r="BE33" s="639"/>
      <c r="BF33" s="640"/>
      <c r="BG33" s="718">
        <v>98.9</v>
      </c>
      <c r="BH33" s="642"/>
      <c r="BI33" s="642"/>
      <c r="BJ33" s="642"/>
      <c r="BK33" s="642"/>
      <c r="BL33" s="642"/>
      <c r="BM33" s="688">
        <v>95.8</v>
      </c>
      <c r="BN33" s="642"/>
      <c r="BO33" s="642"/>
      <c r="BP33" s="642"/>
      <c r="BQ33" s="705"/>
      <c r="BR33" s="718">
        <v>99</v>
      </c>
      <c r="BS33" s="642"/>
      <c r="BT33" s="642"/>
      <c r="BU33" s="642"/>
      <c r="BV33" s="642"/>
      <c r="BW33" s="642"/>
      <c r="BX33" s="688">
        <v>95.3</v>
      </c>
      <c r="BY33" s="642"/>
      <c r="BZ33" s="642"/>
      <c r="CA33" s="642"/>
      <c r="CB33" s="705"/>
      <c r="CD33" s="654" t="s">
        <v>326</v>
      </c>
      <c r="CE33" s="655"/>
      <c r="CF33" s="655"/>
      <c r="CG33" s="655"/>
      <c r="CH33" s="655"/>
      <c r="CI33" s="655"/>
      <c r="CJ33" s="655"/>
      <c r="CK33" s="655"/>
      <c r="CL33" s="655"/>
      <c r="CM33" s="655"/>
      <c r="CN33" s="655"/>
      <c r="CO33" s="655"/>
      <c r="CP33" s="655"/>
      <c r="CQ33" s="656"/>
      <c r="CR33" s="657">
        <v>34189927</v>
      </c>
      <c r="CS33" s="670"/>
      <c r="CT33" s="670"/>
      <c r="CU33" s="670"/>
      <c r="CV33" s="670"/>
      <c r="CW33" s="670"/>
      <c r="CX33" s="670"/>
      <c r="CY33" s="671"/>
      <c r="CZ33" s="660">
        <v>40.1</v>
      </c>
      <c r="DA33" s="672"/>
      <c r="DB33" s="672"/>
      <c r="DC33" s="673"/>
      <c r="DD33" s="663">
        <v>25660950</v>
      </c>
      <c r="DE33" s="670"/>
      <c r="DF33" s="670"/>
      <c r="DG33" s="670"/>
      <c r="DH33" s="670"/>
      <c r="DI33" s="670"/>
      <c r="DJ33" s="670"/>
      <c r="DK33" s="671"/>
      <c r="DL33" s="663">
        <v>18732430</v>
      </c>
      <c r="DM33" s="670"/>
      <c r="DN33" s="670"/>
      <c r="DO33" s="670"/>
      <c r="DP33" s="670"/>
      <c r="DQ33" s="670"/>
      <c r="DR33" s="670"/>
      <c r="DS33" s="670"/>
      <c r="DT33" s="670"/>
      <c r="DU33" s="670"/>
      <c r="DV33" s="671"/>
      <c r="DW33" s="660">
        <v>40.9</v>
      </c>
      <c r="DX33" s="672"/>
      <c r="DY33" s="672"/>
      <c r="DZ33" s="672"/>
      <c r="EA33" s="672"/>
      <c r="EB33" s="672"/>
      <c r="EC33" s="684"/>
    </row>
    <row r="34" spans="2:133" ht="11.25" customHeight="1" x14ac:dyDescent="0.15">
      <c r="B34" s="654" t="s">
        <v>327</v>
      </c>
      <c r="C34" s="655"/>
      <c r="D34" s="655"/>
      <c r="E34" s="655"/>
      <c r="F34" s="655"/>
      <c r="G34" s="655"/>
      <c r="H34" s="655"/>
      <c r="I34" s="655"/>
      <c r="J34" s="655"/>
      <c r="K34" s="655"/>
      <c r="L34" s="655"/>
      <c r="M34" s="655"/>
      <c r="N34" s="655"/>
      <c r="O34" s="655"/>
      <c r="P34" s="655"/>
      <c r="Q34" s="656"/>
      <c r="R34" s="657">
        <v>3040960</v>
      </c>
      <c r="S34" s="658"/>
      <c r="T34" s="658"/>
      <c r="U34" s="658"/>
      <c r="V34" s="658"/>
      <c r="W34" s="658"/>
      <c r="X34" s="658"/>
      <c r="Y34" s="659"/>
      <c r="Z34" s="695">
        <v>3.5</v>
      </c>
      <c r="AA34" s="695"/>
      <c r="AB34" s="695"/>
      <c r="AC34" s="695"/>
      <c r="AD34" s="696" t="s">
        <v>130</v>
      </c>
      <c r="AE34" s="696"/>
      <c r="AF34" s="696"/>
      <c r="AG34" s="696"/>
      <c r="AH34" s="696"/>
      <c r="AI34" s="696"/>
      <c r="AJ34" s="696"/>
      <c r="AK34" s="696"/>
      <c r="AL34" s="660" t="s">
        <v>130</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328</v>
      </c>
      <c r="CE34" s="655"/>
      <c r="CF34" s="655"/>
      <c r="CG34" s="655"/>
      <c r="CH34" s="655"/>
      <c r="CI34" s="655"/>
      <c r="CJ34" s="655"/>
      <c r="CK34" s="655"/>
      <c r="CL34" s="655"/>
      <c r="CM34" s="655"/>
      <c r="CN34" s="655"/>
      <c r="CO34" s="655"/>
      <c r="CP34" s="655"/>
      <c r="CQ34" s="656"/>
      <c r="CR34" s="657">
        <v>10044668</v>
      </c>
      <c r="CS34" s="658"/>
      <c r="CT34" s="658"/>
      <c r="CU34" s="658"/>
      <c r="CV34" s="658"/>
      <c r="CW34" s="658"/>
      <c r="CX34" s="658"/>
      <c r="CY34" s="659"/>
      <c r="CZ34" s="660">
        <v>11.8</v>
      </c>
      <c r="DA34" s="672"/>
      <c r="DB34" s="672"/>
      <c r="DC34" s="673"/>
      <c r="DD34" s="663">
        <v>6710910</v>
      </c>
      <c r="DE34" s="658"/>
      <c r="DF34" s="658"/>
      <c r="DG34" s="658"/>
      <c r="DH34" s="658"/>
      <c r="DI34" s="658"/>
      <c r="DJ34" s="658"/>
      <c r="DK34" s="659"/>
      <c r="DL34" s="663">
        <v>4316664</v>
      </c>
      <c r="DM34" s="658"/>
      <c r="DN34" s="658"/>
      <c r="DO34" s="658"/>
      <c r="DP34" s="658"/>
      <c r="DQ34" s="658"/>
      <c r="DR34" s="658"/>
      <c r="DS34" s="658"/>
      <c r="DT34" s="658"/>
      <c r="DU34" s="658"/>
      <c r="DV34" s="659"/>
      <c r="DW34" s="660">
        <v>9.4</v>
      </c>
      <c r="DX34" s="672"/>
      <c r="DY34" s="672"/>
      <c r="DZ34" s="672"/>
      <c r="EA34" s="672"/>
      <c r="EB34" s="672"/>
      <c r="EC34" s="684"/>
    </row>
    <row r="35" spans="2:133" ht="11.25" customHeight="1" x14ac:dyDescent="0.15">
      <c r="B35" s="654" t="s">
        <v>329</v>
      </c>
      <c r="C35" s="655"/>
      <c r="D35" s="655"/>
      <c r="E35" s="655"/>
      <c r="F35" s="655"/>
      <c r="G35" s="655"/>
      <c r="H35" s="655"/>
      <c r="I35" s="655"/>
      <c r="J35" s="655"/>
      <c r="K35" s="655"/>
      <c r="L35" s="655"/>
      <c r="M35" s="655"/>
      <c r="N35" s="655"/>
      <c r="O35" s="655"/>
      <c r="P35" s="655"/>
      <c r="Q35" s="656"/>
      <c r="R35" s="657">
        <v>182331</v>
      </c>
      <c r="S35" s="658"/>
      <c r="T35" s="658"/>
      <c r="U35" s="658"/>
      <c r="V35" s="658"/>
      <c r="W35" s="658"/>
      <c r="X35" s="658"/>
      <c r="Y35" s="659"/>
      <c r="Z35" s="695">
        <v>0.2</v>
      </c>
      <c r="AA35" s="695"/>
      <c r="AB35" s="695"/>
      <c r="AC35" s="695"/>
      <c r="AD35" s="696" t="s">
        <v>130</v>
      </c>
      <c r="AE35" s="696"/>
      <c r="AF35" s="696"/>
      <c r="AG35" s="696"/>
      <c r="AH35" s="696"/>
      <c r="AI35" s="696"/>
      <c r="AJ35" s="696"/>
      <c r="AK35" s="696"/>
      <c r="AL35" s="660" t="s">
        <v>130</v>
      </c>
      <c r="AM35" s="661"/>
      <c r="AN35" s="661"/>
      <c r="AO35" s="697"/>
      <c r="AP35" s="222"/>
      <c r="AQ35" s="709" t="s">
        <v>330</v>
      </c>
      <c r="AR35" s="710"/>
      <c r="AS35" s="710"/>
      <c r="AT35" s="710"/>
      <c r="AU35" s="710"/>
      <c r="AV35" s="710"/>
      <c r="AW35" s="710"/>
      <c r="AX35" s="710"/>
      <c r="AY35" s="710"/>
      <c r="AZ35" s="710"/>
      <c r="BA35" s="710"/>
      <c r="BB35" s="710"/>
      <c r="BC35" s="710"/>
      <c r="BD35" s="710"/>
      <c r="BE35" s="710"/>
      <c r="BF35" s="711"/>
      <c r="BG35" s="709" t="s">
        <v>331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332</v>
      </c>
      <c r="CE35" s="655"/>
      <c r="CF35" s="655"/>
      <c r="CG35" s="655"/>
      <c r="CH35" s="655"/>
      <c r="CI35" s="655"/>
      <c r="CJ35" s="655"/>
      <c r="CK35" s="655"/>
      <c r="CL35" s="655"/>
      <c r="CM35" s="655"/>
      <c r="CN35" s="655"/>
      <c r="CO35" s="655"/>
      <c r="CP35" s="655"/>
      <c r="CQ35" s="656"/>
      <c r="CR35" s="657">
        <v>376486</v>
      </c>
      <c r="CS35" s="670"/>
      <c r="CT35" s="670"/>
      <c r="CU35" s="670"/>
      <c r="CV35" s="670"/>
      <c r="CW35" s="670"/>
      <c r="CX35" s="670"/>
      <c r="CY35" s="671"/>
      <c r="CZ35" s="660">
        <v>0.4</v>
      </c>
      <c r="DA35" s="672"/>
      <c r="DB35" s="672"/>
      <c r="DC35" s="673"/>
      <c r="DD35" s="663">
        <v>308857</v>
      </c>
      <c r="DE35" s="670"/>
      <c r="DF35" s="670"/>
      <c r="DG35" s="670"/>
      <c r="DH35" s="670"/>
      <c r="DI35" s="670"/>
      <c r="DJ35" s="670"/>
      <c r="DK35" s="671"/>
      <c r="DL35" s="663">
        <v>297386</v>
      </c>
      <c r="DM35" s="670"/>
      <c r="DN35" s="670"/>
      <c r="DO35" s="670"/>
      <c r="DP35" s="670"/>
      <c r="DQ35" s="670"/>
      <c r="DR35" s="670"/>
      <c r="DS35" s="670"/>
      <c r="DT35" s="670"/>
      <c r="DU35" s="670"/>
      <c r="DV35" s="671"/>
      <c r="DW35" s="660">
        <v>0.6</v>
      </c>
      <c r="DX35" s="672"/>
      <c r="DY35" s="672"/>
      <c r="DZ35" s="672"/>
      <c r="EA35" s="672"/>
      <c r="EB35" s="672"/>
      <c r="EC35" s="684"/>
    </row>
    <row r="36" spans="2:133" ht="11.25" customHeight="1" x14ac:dyDescent="0.15">
      <c r="B36" s="654" t="s">
        <v>333</v>
      </c>
      <c r="C36" s="655"/>
      <c r="D36" s="655"/>
      <c r="E36" s="655"/>
      <c r="F36" s="655"/>
      <c r="G36" s="655"/>
      <c r="H36" s="655"/>
      <c r="I36" s="655"/>
      <c r="J36" s="655"/>
      <c r="K36" s="655"/>
      <c r="L36" s="655"/>
      <c r="M36" s="655"/>
      <c r="N36" s="655"/>
      <c r="O36" s="655"/>
      <c r="P36" s="655"/>
      <c r="Q36" s="656"/>
      <c r="R36" s="657">
        <v>2166410</v>
      </c>
      <c r="S36" s="658"/>
      <c r="T36" s="658"/>
      <c r="U36" s="658"/>
      <c r="V36" s="658"/>
      <c r="W36" s="658"/>
      <c r="X36" s="658"/>
      <c r="Y36" s="659"/>
      <c r="Z36" s="695">
        <v>2.5</v>
      </c>
      <c r="AA36" s="695"/>
      <c r="AB36" s="695"/>
      <c r="AC36" s="695"/>
      <c r="AD36" s="696" t="s">
        <v>130</v>
      </c>
      <c r="AE36" s="696"/>
      <c r="AF36" s="696"/>
      <c r="AG36" s="696"/>
      <c r="AH36" s="696"/>
      <c r="AI36" s="696"/>
      <c r="AJ36" s="696"/>
      <c r="AK36" s="696"/>
      <c r="AL36" s="660" t="s">
        <v>130</v>
      </c>
      <c r="AM36" s="661"/>
      <c r="AN36" s="661"/>
      <c r="AO36" s="697"/>
      <c r="AP36" s="222"/>
      <c r="AQ36" s="706" t="s">
        <v>334</v>
      </c>
      <c r="AR36" s="707"/>
      <c r="AS36" s="707"/>
      <c r="AT36" s="707"/>
      <c r="AU36" s="707"/>
      <c r="AV36" s="707"/>
      <c r="AW36" s="707"/>
      <c r="AX36" s="707"/>
      <c r="AY36" s="708"/>
      <c r="AZ36" s="712">
        <v>10716907</v>
      </c>
      <c r="BA36" s="713"/>
      <c r="BB36" s="713"/>
      <c r="BC36" s="713"/>
      <c r="BD36" s="713"/>
      <c r="BE36" s="713"/>
      <c r="BF36" s="714"/>
      <c r="BG36" s="715" t="s">
        <v>335</v>
      </c>
      <c r="BH36" s="716"/>
      <c r="BI36" s="716"/>
      <c r="BJ36" s="716"/>
      <c r="BK36" s="716"/>
      <c r="BL36" s="716"/>
      <c r="BM36" s="716"/>
      <c r="BN36" s="716"/>
      <c r="BO36" s="716"/>
      <c r="BP36" s="716"/>
      <c r="BQ36" s="716"/>
      <c r="BR36" s="716"/>
      <c r="BS36" s="716"/>
      <c r="BT36" s="716"/>
      <c r="BU36" s="717"/>
      <c r="BV36" s="712">
        <v>689480</v>
      </c>
      <c r="BW36" s="713"/>
      <c r="BX36" s="713"/>
      <c r="BY36" s="713"/>
      <c r="BZ36" s="713"/>
      <c r="CA36" s="713"/>
      <c r="CB36" s="714"/>
      <c r="CD36" s="654" t="s">
        <v>336</v>
      </c>
      <c r="CE36" s="655"/>
      <c r="CF36" s="655"/>
      <c r="CG36" s="655"/>
      <c r="CH36" s="655"/>
      <c r="CI36" s="655"/>
      <c r="CJ36" s="655"/>
      <c r="CK36" s="655"/>
      <c r="CL36" s="655"/>
      <c r="CM36" s="655"/>
      <c r="CN36" s="655"/>
      <c r="CO36" s="655"/>
      <c r="CP36" s="655"/>
      <c r="CQ36" s="656"/>
      <c r="CR36" s="657">
        <v>15998897</v>
      </c>
      <c r="CS36" s="658"/>
      <c r="CT36" s="658"/>
      <c r="CU36" s="658"/>
      <c r="CV36" s="658"/>
      <c r="CW36" s="658"/>
      <c r="CX36" s="658"/>
      <c r="CY36" s="659"/>
      <c r="CZ36" s="660">
        <v>18.8</v>
      </c>
      <c r="DA36" s="672"/>
      <c r="DB36" s="672"/>
      <c r="DC36" s="673"/>
      <c r="DD36" s="663">
        <v>14209246</v>
      </c>
      <c r="DE36" s="658"/>
      <c r="DF36" s="658"/>
      <c r="DG36" s="658"/>
      <c r="DH36" s="658"/>
      <c r="DI36" s="658"/>
      <c r="DJ36" s="658"/>
      <c r="DK36" s="659"/>
      <c r="DL36" s="663">
        <v>9994189</v>
      </c>
      <c r="DM36" s="658"/>
      <c r="DN36" s="658"/>
      <c r="DO36" s="658"/>
      <c r="DP36" s="658"/>
      <c r="DQ36" s="658"/>
      <c r="DR36" s="658"/>
      <c r="DS36" s="658"/>
      <c r="DT36" s="658"/>
      <c r="DU36" s="658"/>
      <c r="DV36" s="659"/>
      <c r="DW36" s="660">
        <v>21.8</v>
      </c>
      <c r="DX36" s="672"/>
      <c r="DY36" s="672"/>
      <c r="DZ36" s="672"/>
      <c r="EA36" s="672"/>
      <c r="EB36" s="672"/>
      <c r="EC36" s="684"/>
    </row>
    <row r="37" spans="2:133" ht="11.25" customHeight="1" x14ac:dyDescent="0.15">
      <c r="B37" s="654" t="s">
        <v>337</v>
      </c>
      <c r="C37" s="655"/>
      <c r="D37" s="655"/>
      <c r="E37" s="655"/>
      <c r="F37" s="655"/>
      <c r="G37" s="655"/>
      <c r="H37" s="655"/>
      <c r="I37" s="655"/>
      <c r="J37" s="655"/>
      <c r="K37" s="655"/>
      <c r="L37" s="655"/>
      <c r="M37" s="655"/>
      <c r="N37" s="655"/>
      <c r="O37" s="655"/>
      <c r="P37" s="655"/>
      <c r="Q37" s="656"/>
      <c r="R37" s="657">
        <v>1664690</v>
      </c>
      <c r="S37" s="658"/>
      <c r="T37" s="658"/>
      <c r="U37" s="658"/>
      <c r="V37" s="658"/>
      <c r="W37" s="658"/>
      <c r="X37" s="658"/>
      <c r="Y37" s="659"/>
      <c r="Z37" s="695">
        <v>1.9</v>
      </c>
      <c r="AA37" s="695"/>
      <c r="AB37" s="695"/>
      <c r="AC37" s="695"/>
      <c r="AD37" s="696">
        <v>967</v>
      </c>
      <c r="AE37" s="696"/>
      <c r="AF37" s="696"/>
      <c r="AG37" s="696"/>
      <c r="AH37" s="696"/>
      <c r="AI37" s="696"/>
      <c r="AJ37" s="696"/>
      <c r="AK37" s="696"/>
      <c r="AL37" s="660">
        <v>0</v>
      </c>
      <c r="AM37" s="661"/>
      <c r="AN37" s="661"/>
      <c r="AO37" s="697"/>
      <c r="AQ37" s="690" t="s">
        <v>338</v>
      </c>
      <c r="AR37" s="691"/>
      <c r="AS37" s="691"/>
      <c r="AT37" s="691"/>
      <c r="AU37" s="691"/>
      <c r="AV37" s="691"/>
      <c r="AW37" s="691"/>
      <c r="AX37" s="691"/>
      <c r="AY37" s="692"/>
      <c r="AZ37" s="657">
        <v>3143055</v>
      </c>
      <c r="BA37" s="658"/>
      <c r="BB37" s="658"/>
      <c r="BC37" s="658"/>
      <c r="BD37" s="670"/>
      <c r="BE37" s="670"/>
      <c r="BF37" s="693"/>
      <c r="BG37" s="654" t="s">
        <v>339</v>
      </c>
      <c r="BH37" s="655"/>
      <c r="BI37" s="655"/>
      <c r="BJ37" s="655"/>
      <c r="BK37" s="655"/>
      <c r="BL37" s="655"/>
      <c r="BM37" s="655"/>
      <c r="BN37" s="655"/>
      <c r="BO37" s="655"/>
      <c r="BP37" s="655"/>
      <c r="BQ37" s="655"/>
      <c r="BR37" s="655"/>
      <c r="BS37" s="655"/>
      <c r="BT37" s="655"/>
      <c r="BU37" s="656"/>
      <c r="BV37" s="657">
        <v>402940</v>
      </c>
      <c r="BW37" s="658"/>
      <c r="BX37" s="658"/>
      <c r="BY37" s="658"/>
      <c r="BZ37" s="658"/>
      <c r="CA37" s="658"/>
      <c r="CB37" s="694"/>
      <c r="CD37" s="654" t="s">
        <v>340</v>
      </c>
      <c r="CE37" s="655"/>
      <c r="CF37" s="655"/>
      <c r="CG37" s="655"/>
      <c r="CH37" s="655"/>
      <c r="CI37" s="655"/>
      <c r="CJ37" s="655"/>
      <c r="CK37" s="655"/>
      <c r="CL37" s="655"/>
      <c r="CM37" s="655"/>
      <c r="CN37" s="655"/>
      <c r="CO37" s="655"/>
      <c r="CP37" s="655"/>
      <c r="CQ37" s="656"/>
      <c r="CR37" s="657">
        <v>4815524</v>
      </c>
      <c r="CS37" s="670"/>
      <c r="CT37" s="670"/>
      <c r="CU37" s="670"/>
      <c r="CV37" s="670"/>
      <c r="CW37" s="670"/>
      <c r="CX37" s="670"/>
      <c r="CY37" s="671"/>
      <c r="CZ37" s="660">
        <v>5.6</v>
      </c>
      <c r="DA37" s="672"/>
      <c r="DB37" s="672"/>
      <c r="DC37" s="673"/>
      <c r="DD37" s="663">
        <v>4810460</v>
      </c>
      <c r="DE37" s="670"/>
      <c r="DF37" s="670"/>
      <c r="DG37" s="670"/>
      <c r="DH37" s="670"/>
      <c r="DI37" s="670"/>
      <c r="DJ37" s="670"/>
      <c r="DK37" s="671"/>
      <c r="DL37" s="663">
        <v>4633938</v>
      </c>
      <c r="DM37" s="670"/>
      <c r="DN37" s="670"/>
      <c r="DO37" s="670"/>
      <c r="DP37" s="670"/>
      <c r="DQ37" s="670"/>
      <c r="DR37" s="670"/>
      <c r="DS37" s="670"/>
      <c r="DT37" s="670"/>
      <c r="DU37" s="670"/>
      <c r="DV37" s="671"/>
      <c r="DW37" s="660">
        <v>10.1</v>
      </c>
      <c r="DX37" s="672"/>
      <c r="DY37" s="672"/>
      <c r="DZ37" s="672"/>
      <c r="EA37" s="672"/>
      <c r="EB37" s="672"/>
      <c r="EC37" s="684"/>
    </row>
    <row r="38" spans="2:133" ht="11.25" customHeight="1" x14ac:dyDescent="0.15">
      <c r="B38" s="654" t="s">
        <v>341</v>
      </c>
      <c r="C38" s="655"/>
      <c r="D38" s="655"/>
      <c r="E38" s="655"/>
      <c r="F38" s="655"/>
      <c r="G38" s="655"/>
      <c r="H38" s="655"/>
      <c r="I38" s="655"/>
      <c r="J38" s="655"/>
      <c r="K38" s="655"/>
      <c r="L38" s="655"/>
      <c r="M38" s="655"/>
      <c r="N38" s="655"/>
      <c r="O38" s="655"/>
      <c r="P38" s="655"/>
      <c r="Q38" s="656"/>
      <c r="R38" s="657">
        <v>3868800</v>
      </c>
      <c r="S38" s="658"/>
      <c r="T38" s="658"/>
      <c r="U38" s="658"/>
      <c r="V38" s="658"/>
      <c r="W38" s="658"/>
      <c r="X38" s="658"/>
      <c r="Y38" s="659"/>
      <c r="Z38" s="695">
        <v>4.4000000000000004</v>
      </c>
      <c r="AA38" s="695"/>
      <c r="AB38" s="695"/>
      <c r="AC38" s="695"/>
      <c r="AD38" s="696" t="s">
        <v>130</v>
      </c>
      <c r="AE38" s="696"/>
      <c r="AF38" s="696"/>
      <c r="AG38" s="696"/>
      <c r="AH38" s="696"/>
      <c r="AI38" s="696"/>
      <c r="AJ38" s="696"/>
      <c r="AK38" s="696"/>
      <c r="AL38" s="660" t="s">
        <v>130</v>
      </c>
      <c r="AM38" s="661"/>
      <c r="AN38" s="661"/>
      <c r="AO38" s="697"/>
      <c r="AQ38" s="690" t="s">
        <v>342</v>
      </c>
      <c r="AR38" s="691"/>
      <c r="AS38" s="691"/>
      <c r="AT38" s="691"/>
      <c r="AU38" s="691"/>
      <c r="AV38" s="691"/>
      <c r="AW38" s="691"/>
      <c r="AX38" s="691"/>
      <c r="AY38" s="692"/>
      <c r="AZ38" s="657">
        <v>1582275</v>
      </c>
      <c r="BA38" s="658"/>
      <c r="BB38" s="658"/>
      <c r="BC38" s="658"/>
      <c r="BD38" s="670"/>
      <c r="BE38" s="670"/>
      <c r="BF38" s="693"/>
      <c r="BG38" s="654" t="s">
        <v>343</v>
      </c>
      <c r="BH38" s="655"/>
      <c r="BI38" s="655"/>
      <c r="BJ38" s="655"/>
      <c r="BK38" s="655"/>
      <c r="BL38" s="655"/>
      <c r="BM38" s="655"/>
      <c r="BN38" s="655"/>
      <c r="BO38" s="655"/>
      <c r="BP38" s="655"/>
      <c r="BQ38" s="655"/>
      <c r="BR38" s="655"/>
      <c r="BS38" s="655"/>
      <c r="BT38" s="655"/>
      <c r="BU38" s="656"/>
      <c r="BV38" s="657">
        <v>26169</v>
      </c>
      <c r="BW38" s="658"/>
      <c r="BX38" s="658"/>
      <c r="BY38" s="658"/>
      <c r="BZ38" s="658"/>
      <c r="CA38" s="658"/>
      <c r="CB38" s="694"/>
      <c r="CD38" s="654" t="s">
        <v>344</v>
      </c>
      <c r="CE38" s="655"/>
      <c r="CF38" s="655"/>
      <c r="CG38" s="655"/>
      <c r="CH38" s="655"/>
      <c r="CI38" s="655"/>
      <c r="CJ38" s="655"/>
      <c r="CK38" s="655"/>
      <c r="CL38" s="655"/>
      <c r="CM38" s="655"/>
      <c r="CN38" s="655"/>
      <c r="CO38" s="655"/>
      <c r="CP38" s="655"/>
      <c r="CQ38" s="656"/>
      <c r="CR38" s="657">
        <v>5842736</v>
      </c>
      <c r="CS38" s="658"/>
      <c r="CT38" s="658"/>
      <c r="CU38" s="658"/>
      <c r="CV38" s="658"/>
      <c r="CW38" s="658"/>
      <c r="CX38" s="658"/>
      <c r="CY38" s="659"/>
      <c r="CZ38" s="660">
        <v>6.8</v>
      </c>
      <c r="DA38" s="672"/>
      <c r="DB38" s="672"/>
      <c r="DC38" s="673"/>
      <c r="DD38" s="663">
        <v>4298839</v>
      </c>
      <c r="DE38" s="658"/>
      <c r="DF38" s="658"/>
      <c r="DG38" s="658"/>
      <c r="DH38" s="658"/>
      <c r="DI38" s="658"/>
      <c r="DJ38" s="658"/>
      <c r="DK38" s="659"/>
      <c r="DL38" s="663">
        <v>4124191</v>
      </c>
      <c r="DM38" s="658"/>
      <c r="DN38" s="658"/>
      <c r="DO38" s="658"/>
      <c r="DP38" s="658"/>
      <c r="DQ38" s="658"/>
      <c r="DR38" s="658"/>
      <c r="DS38" s="658"/>
      <c r="DT38" s="658"/>
      <c r="DU38" s="658"/>
      <c r="DV38" s="659"/>
      <c r="DW38" s="660">
        <v>9</v>
      </c>
      <c r="DX38" s="672"/>
      <c r="DY38" s="672"/>
      <c r="DZ38" s="672"/>
      <c r="EA38" s="672"/>
      <c r="EB38" s="672"/>
      <c r="EC38" s="684"/>
    </row>
    <row r="39" spans="2:133" ht="11.25" customHeight="1" x14ac:dyDescent="0.15">
      <c r="B39" s="654" t="s">
        <v>345</v>
      </c>
      <c r="C39" s="655"/>
      <c r="D39" s="655"/>
      <c r="E39" s="655"/>
      <c r="F39" s="655"/>
      <c r="G39" s="655"/>
      <c r="H39" s="655"/>
      <c r="I39" s="655"/>
      <c r="J39" s="655"/>
      <c r="K39" s="655"/>
      <c r="L39" s="655"/>
      <c r="M39" s="655"/>
      <c r="N39" s="655"/>
      <c r="O39" s="655"/>
      <c r="P39" s="655"/>
      <c r="Q39" s="656"/>
      <c r="R39" s="657" t="s">
        <v>130</v>
      </c>
      <c r="S39" s="658"/>
      <c r="T39" s="658"/>
      <c r="U39" s="658"/>
      <c r="V39" s="658"/>
      <c r="W39" s="658"/>
      <c r="X39" s="658"/>
      <c r="Y39" s="659"/>
      <c r="Z39" s="695" t="s">
        <v>130</v>
      </c>
      <c r="AA39" s="695"/>
      <c r="AB39" s="695"/>
      <c r="AC39" s="695"/>
      <c r="AD39" s="696" t="s">
        <v>130</v>
      </c>
      <c r="AE39" s="696"/>
      <c r="AF39" s="696"/>
      <c r="AG39" s="696"/>
      <c r="AH39" s="696"/>
      <c r="AI39" s="696"/>
      <c r="AJ39" s="696"/>
      <c r="AK39" s="696"/>
      <c r="AL39" s="660" t="s">
        <v>130</v>
      </c>
      <c r="AM39" s="661"/>
      <c r="AN39" s="661"/>
      <c r="AO39" s="697"/>
      <c r="AQ39" s="690" t="s">
        <v>346</v>
      </c>
      <c r="AR39" s="691"/>
      <c r="AS39" s="691"/>
      <c r="AT39" s="691"/>
      <c r="AU39" s="691"/>
      <c r="AV39" s="691"/>
      <c r="AW39" s="691"/>
      <c r="AX39" s="691"/>
      <c r="AY39" s="692"/>
      <c r="AZ39" s="657">
        <v>96655</v>
      </c>
      <c r="BA39" s="658"/>
      <c r="BB39" s="658"/>
      <c r="BC39" s="658"/>
      <c r="BD39" s="670"/>
      <c r="BE39" s="670"/>
      <c r="BF39" s="693"/>
      <c r="BG39" s="654" t="s">
        <v>347</v>
      </c>
      <c r="BH39" s="655"/>
      <c r="BI39" s="655"/>
      <c r="BJ39" s="655"/>
      <c r="BK39" s="655"/>
      <c r="BL39" s="655"/>
      <c r="BM39" s="655"/>
      <c r="BN39" s="655"/>
      <c r="BO39" s="655"/>
      <c r="BP39" s="655"/>
      <c r="BQ39" s="655"/>
      <c r="BR39" s="655"/>
      <c r="BS39" s="655"/>
      <c r="BT39" s="655"/>
      <c r="BU39" s="656"/>
      <c r="BV39" s="657">
        <v>38119</v>
      </c>
      <c r="BW39" s="658"/>
      <c r="BX39" s="658"/>
      <c r="BY39" s="658"/>
      <c r="BZ39" s="658"/>
      <c r="CA39" s="658"/>
      <c r="CB39" s="694"/>
      <c r="CD39" s="654" t="s">
        <v>348</v>
      </c>
      <c r="CE39" s="655"/>
      <c r="CF39" s="655"/>
      <c r="CG39" s="655"/>
      <c r="CH39" s="655"/>
      <c r="CI39" s="655"/>
      <c r="CJ39" s="655"/>
      <c r="CK39" s="655"/>
      <c r="CL39" s="655"/>
      <c r="CM39" s="655"/>
      <c r="CN39" s="655"/>
      <c r="CO39" s="655"/>
      <c r="CP39" s="655"/>
      <c r="CQ39" s="656"/>
      <c r="CR39" s="657">
        <v>1698220</v>
      </c>
      <c r="CS39" s="670"/>
      <c r="CT39" s="670"/>
      <c r="CU39" s="670"/>
      <c r="CV39" s="670"/>
      <c r="CW39" s="670"/>
      <c r="CX39" s="670"/>
      <c r="CY39" s="671"/>
      <c r="CZ39" s="660">
        <v>2</v>
      </c>
      <c r="DA39" s="672"/>
      <c r="DB39" s="672"/>
      <c r="DC39" s="673"/>
      <c r="DD39" s="663">
        <v>133098</v>
      </c>
      <c r="DE39" s="670"/>
      <c r="DF39" s="670"/>
      <c r="DG39" s="670"/>
      <c r="DH39" s="670"/>
      <c r="DI39" s="670"/>
      <c r="DJ39" s="670"/>
      <c r="DK39" s="671"/>
      <c r="DL39" s="663" t="s">
        <v>130</v>
      </c>
      <c r="DM39" s="670"/>
      <c r="DN39" s="670"/>
      <c r="DO39" s="670"/>
      <c r="DP39" s="670"/>
      <c r="DQ39" s="670"/>
      <c r="DR39" s="670"/>
      <c r="DS39" s="670"/>
      <c r="DT39" s="670"/>
      <c r="DU39" s="670"/>
      <c r="DV39" s="671"/>
      <c r="DW39" s="660" t="s">
        <v>130</v>
      </c>
      <c r="DX39" s="672"/>
      <c r="DY39" s="672"/>
      <c r="DZ39" s="672"/>
      <c r="EA39" s="672"/>
      <c r="EB39" s="672"/>
      <c r="EC39" s="684"/>
    </row>
    <row r="40" spans="2:133" ht="11.25" customHeight="1" x14ac:dyDescent="0.15">
      <c r="B40" s="654" t="s">
        <v>349</v>
      </c>
      <c r="C40" s="655"/>
      <c r="D40" s="655"/>
      <c r="E40" s="655"/>
      <c r="F40" s="655"/>
      <c r="G40" s="655"/>
      <c r="H40" s="655"/>
      <c r="I40" s="655"/>
      <c r="J40" s="655"/>
      <c r="K40" s="655"/>
      <c r="L40" s="655"/>
      <c r="M40" s="655"/>
      <c r="N40" s="655"/>
      <c r="O40" s="655"/>
      <c r="P40" s="655"/>
      <c r="Q40" s="656"/>
      <c r="R40" s="657">
        <v>1356800</v>
      </c>
      <c r="S40" s="658"/>
      <c r="T40" s="658"/>
      <c r="U40" s="658"/>
      <c r="V40" s="658"/>
      <c r="W40" s="658"/>
      <c r="X40" s="658"/>
      <c r="Y40" s="659"/>
      <c r="Z40" s="695">
        <v>1.6</v>
      </c>
      <c r="AA40" s="695"/>
      <c r="AB40" s="695"/>
      <c r="AC40" s="695"/>
      <c r="AD40" s="696" t="s">
        <v>130</v>
      </c>
      <c r="AE40" s="696"/>
      <c r="AF40" s="696"/>
      <c r="AG40" s="696"/>
      <c r="AH40" s="696"/>
      <c r="AI40" s="696"/>
      <c r="AJ40" s="696"/>
      <c r="AK40" s="696"/>
      <c r="AL40" s="660" t="s">
        <v>130</v>
      </c>
      <c r="AM40" s="661"/>
      <c r="AN40" s="661"/>
      <c r="AO40" s="697"/>
      <c r="AQ40" s="690" t="s">
        <v>350</v>
      </c>
      <c r="AR40" s="691"/>
      <c r="AS40" s="691"/>
      <c r="AT40" s="691"/>
      <c r="AU40" s="691"/>
      <c r="AV40" s="691"/>
      <c r="AW40" s="691"/>
      <c r="AX40" s="691"/>
      <c r="AY40" s="692"/>
      <c r="AZ40" s="657">
        <v>65760</v>
      </c>
      <c r="BA40" s="658"/>
      <c r="BB40" s="658"/>
      <c r="BC40" s="658"/>
      <c r="BD40" s="670"/>
      <c r="BE40" s="670"/>
      <c r="BF40" s="693"/>
      <c r="BG40" s="698" t="s">
        <v>351</v>
      </c>
      <c r="BH40" s="699"/>
      <c r="BI40" s="699"/>
      <c r="BJ40" s="699"/>
      <c r="BK40" s="699"/>
      <c r="BL40" s="223"/>
      <c r="BM40" s="655" t="s">
        <v>352</v>
      </c>
      <c r="BN40" s="655"/>
      <c r="BO40" s="655"/>
      <c r="BP40" s="655"/>
      <c r="BQ40" s="655"/>
      <c r="BR40" s="655"/>
      <c r="BS40" s="655"/>
      <c r="BT40" s="655"/>
      <c r="BU40" s="656"/>
      <c r="BV40" s="657">
        <v>106</v>
      </c>
      <c r="BW40" s="658"/>
      <c r="BX40" s="658"/>
      <c r="BY40" s="658"/>
      <c r="BZ40" s="658"/>
      <c r="CA40" s="658"/>
      <c r="CB40" s="694"/>
      <c r="CD40" s="654" t="s">
        <v>353</v>
      </c>
      <c r="CE40" s="655"/>
      <c r="CF40" s="655"/>
      <c r="CG40" s="655"/>
      <c r="CH40" s="655"/>
      <c r="CI40" s="655"/>
      <c r="CJ40" s="655"/>
      <c r="CK40" s="655"/>
      <c r="CL40" s="655"/>
      <c r="CM40" s="655"/>
      <c r="CN40" s="655"/>
      <c r="CO40" s="655"/>
      <c r="CP40" s="655"/>
      <c r="CQ40" s="656"/>
      <c r="CR40" s="657">
        <v>228920</v>
      </c>
      <c r="CS40" s="658"/>
      <c r="CT40" s="658"/>
      <c r="CU40" s="658"/>
      <c r="CV40" s="658"/>
      <c r="CW40" s="658"/>
      <c r="CX40" s="658"/>
      <c r="CY40" s="659"/>
      <c r="CZ40" s="660">
        <v>0.3</v>
      </c>
      <c r="DA40" s="672"/>
      <c r="DB40" s="672"/>
      <c r="DC40" s="673"/>
      <c r="DD40" s="663" t="s">
        <v>130</v>
      </c>
      <c r="DE40" s="658"/>
      <c r="DF40" s="658"/>
      <c r="DG40" s="658"/>
      <c r="DH40" s="658"/>
      <c r="DI40" s="658"/>
      <c r="DJ40" s="658"/>
      <c r="DK40" s="659"/>
      <c r="DL40" s="663" t="s">
        <v>130</v>
      </c>
      <c r="DM40" s="658"/>
      <c r="DN40" s="658"/>
      <c r="DO40" s="658"/>
      <c r="DP40" s="658"/>
      <c r="DQ40" s="658"/>
      <c r="DR40" s="658"/>
      <c r="DS40" s="658"/>
      <c r="DT40" s="658"/>
      <c r="DU40" s="658"/>
      <c r="DV40" s="659"/>
      <c r="DW40" s="660" t="s">
        <v>140</v>
      </c>
      <c r="DX40" s="672"/>
      <c r="DY40" s="672"/>
      <c r="DZ40" s="672"/>
      <c r="EA40" s="672"/>
      <c r="EB40" s="672"/>
      <c r="EC40" s="684"/>
    </row>
    <row r="41" spans="2:133" ht="11.25" customHeight="1" x14ac:dyDescent="0.15">
      <c r="B41" s="638" t="s">
        <v>354</v>
      </c>
      <c r="C41" s="639"/>
      <c r="D41" s="639"/>
      <c r="E41" s="639"/>
      <c r="F41" s="639"/>
      <c r="G41" s="639"/>
      <c r="H41" s="639"/>
      <c r="I41" s="639"/>
      <c r="J41" s="639"/>
      <c r="K41" s="639"/>
      <c r="L41" s="639"/>
      <c r="M41" s="639"/>
      <c r="N41" s="639"/>
      <c r="O41" s="639"/>
      <c r="P41" s="639"/>
      <c r="Q41" s="640"/>
      <c r="R41" s="641">
        <v>87314176</v>
      </c>
      <c r="S41" s="682"/>
      <c r="T41" s="682"/>
      <c r="U41" s="682"/>
      <c r="V41" s="682"/>
      <c r="W41" s="682"/>
      <c r="X41" s="682"/>
      <c r="Y41" s="685"/>
      <c r="Z41" s="686">
        <v>100</v>
      </c>
      <c r="AA41" s="686"/>
      <c r="AB41" s="686"/>
      <c r="AC41" s="686"/>
      <c r="AD41" s="687">
        <v>44460730</v>
      </c>
      <c r="AE41" s="687"/>
      <c r="AF41" s="687"/>
      <c r="AG41" s="687"/>
      <c r="AH41" s="687"/>
      <c r="AI41" s="687"/>
      <c r="AJ41" s="687"/>
      <c r="AK41" s="687"/>
      <c r="AL41" s="644">
        <v>100</v>
      </c>
      <c r="AM41" s="688"/>
      <c r="AN41" s="688"/>
      <c r="AO41" s="689"/>
      <c r="AQ41" s="690" t="s">
        <v>355</v>
      </c>
      <c r="AR41" s="691"/>
      <c r="AS41" s="691"/>
      <c r="AT41" s="691"/>
      <c r="AU41" s="691"/>
      <c r="AV41" s="691"/>
      <c r="AW41" s="691"/>
      <c r="AX41" s="691"/>
      <c r="AY41" s="692"/>
      <c r="AZ41" s="657">
        <v>1906668</v>
      </c>
      <c r="BA41" s="658"/>
      <c r="BB41" s="658"/>
      <c r="BC41" s="658"/>
      <c r="BD41" s="670"/>
      <c r="BE41" s="670"/>
      <c r="BF41" s="693"/>
      <c r="BG41" s="698"/>
      <c r="BH41" s="699"/>
      <c r="BI41" s="699"/>
      <c r="BJ41" s="699"/>
      <c r="BK41" s="699"/>
      <c r="BL41" s="223"/>
      <c r="BM41" s="655" t="s">
        <v>356</v>
      </c>
      <c r="BN41" s="655"/>
      <c r="BO41" s="655"/>
      <c r="BP41" s="655"/>
      <c r="BQ41" s="655"/>
      <c r="BR41" s="655"/>
      <c r="BS41" s="655"/>
      <c r="BT41" s="655"/>
      <c r="BU41" s="656"/>
      <c r="BV41" s="657" t="s">
        <v>357</v>
      </c>
      <c r="BW41" s="658"/>
      <c r="BX41" s="658"/>
      <c r="BY41" s="658"/>
      <c r="BZ41" s="658"/>
      <c r="CA41" s="658"/>
      <c r="CB41" s="694"/>
      <c r="CD41" s="654" t="s">
        <v>358</v>
      </c>
      <c r="CE41" s="655"/>
      <c r="CF41" s="655"/>
      <c r="CG41" s="655"/>
      <c r="CH41" s="655"/>
      <c r="CI41" s="655"/>
      <c r="CJ41" s="655"/>
      <c r="CK41" s="655"/>
      <c r="CL41" s="655"/>
      <c r="CM41" s="655"/>
      <c r="CN41" s="655"/>
      <c r="CO41" s="655"/>
      <c r="CP41" s="655"/>
      <c r="CQ41" s="656"/>
      <c r="CR41" s="657" t="s">
        <v>357</v>
      </c>
      <c r="CS41" s="670"/>
      <c r="CT41" s="670"/>
      <c r="CU41" s="670"/>
      <c r="CV41" s="670"/>
      <c r="CW41" s="670"/>
      <c r="CX41" s="670"/>
      <c r="CY41" s="671"/>
      <c r="CZ41" s="660" t="s">
        <v>130</v>
      </c>
      <c r="DA41" s="672"/>
      <c r="DB41" s="672"/>
      <c r="DC41" s="673"/>
      <c r="DD41" s="663" t="s">
        <v>357</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359</v>
      </c>
      <c r="AR42" s="703"/>
      <c r="AS42" s="703"/>
      <c r="AT42" s="703"/>
      <c r="AU42" s="703"/>
      <c r="AV42" s="703"/>
      <c r="AW42" s="703"/>
      <c r="AX42" s="703"/>
      <c r="AY42" s="704"/>
      <c r="AZ42" s="641">
        <v>3922494</v>
      </c>
      <c r="BA42" s="682"/>
      <c r="BB42" s="682"/>
      <c r="BC42" s="682"/>
      <c r="BD42" s="642"/>
      <c r="BE42" s="642"/>
      <c r="BF42" s="705"/>
      <c r="BG42" s="700"/>
      <c r="BH42" s="701"/>
      <c r="BI42" s="701"/>
      <c r="BJ42" s="701"/>
      <c r="BK42" s="701"/>
      <c r="BL42" s="224"/>
      <c r="BM42" s="639" t="s">
        <v>360</v>
      </c>
      <c r="BN42" s="639"/>
      <c r="BO42" s="639"/>
      <c r="BP42" s="639"/>
      <c r="BQ42" s="639"/>
      <c r="BR42" s="639"/>
      <c r="BS42" s="639"/>
      <c r="BT42" s="639"/>
      <c r="BU42" s="640"/>
      <c r="BV42" s="641">
        <v>335</v>
      </c>
      <c r="BW42" s="682"/>
      <c r="BX42" s="682"/>
      <c r="BY42" s="682"/>
      <c r="BZ42" s="682"/>
      <c r="CA42" s="682"/>
      <c r="CB42" s="683"/>
      <c r="CD42" s="654" t="s">
        <v>361</v>
      </c>
      <c r="CE42" s="655"/>
      <c r="CF42" s="655"/>
      <c r="CG42" s="655"/>
      <c r="CH42" s="655"/>
      <c r="CI42" s="655"/>
      <c r="CJ42" s="655"/>
      <c r="CK42" s="655"/>
      <c r="CL42" s="655"/>
      <c r="CM42" s="655"/>
      <c r="CN42" s="655"/>
      <c r="CO42" s="655"/>
      <c r="CP42" s="655"/>
      <c r="CQ42" s="656"/>
      <c r="CR42" s="657">
        <v>5686613</v>
      </c>
      <c r="CS42" s="670"/>
      <c r="CT42" s="670"/>
      <c r="CU42" s="670"/>
      <c r="CV42" s="670"/>
      <c r="CW42" s="670"/>
      <c r="CX42" s="670"/>
      <c r="CY42" s="671"/>
      <c r="CZ42" s="660">
        <v>6.7</v>
      </c>
      <c r="DA42" s="672"/>
      <c r="DB42" s="672"/>
      <c r="DC42" s="673"/>
      <c r="DD42" s="663">
        <v>989740</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14" t="s">
        <v>362</v>
      </c>
      <c r="CD43" s="654" t="s">
        <v>363</v>
      </c>
      <c r="CE43" s="655"/>
      <c r="CF43" s="655"/>
      <c r="CG43" s="655"/>
      <c r="CH43" s="655"/>
      <c r="CI43" s="655"/>
      <c r="CJ43" s="655"/>
      <c r="CK43" s="655"/>
      <c r="CL43" s="655"/>
      <c r="CM43" s="655"/>
      <c r="CN43" s="655"/>
      <c r="CO43" s="655"/>
      <c r="CP43" s="655"/>
      <c r="CQ43" s="656"/>
      <c r="CR43" s="657">
        <v>90037</v>
      </c>
      <c r="CS43" s="670"/>
      <c r="CT43" s="670"/>
      <c r="CU43" s="670"/>
      <c r="CV43" s="670"/>
      <c r="CW43" s="670"/>
      <c r="CX43" s="670"/>
      <c r="CY43" s="671"/>
      <c r="CZ43" s="660">
        <v>0.1</v>
      </c>
      <c r="DA43" s="672"/>
      <c r="DB43" s="672"/>
      <c r="DC43" s="673"/>
      <c r="DD43" s="663">
        <v>90037</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364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311</v>
      </c>
      <c r="CE44" s="677"/>
      <c r="CF44" s="654" t="s">
        <v>365</v>
      </c>
      <c r="CG44" s="655"/>
      <c r="CH44" s="655"/>
      <c r="CI44" s="655"/>
      <c r="CJ44" s="655"/>
      <c r="CK44" s="655"/>
      <c r="CL44" s="655"/>
      <c r="CM44" s="655"/>
      <c r="CN44" s="655"/>
      <c r="CO44" s="655"/>
      <c r="CP44" s="655"/>
      <c r="CQ44" s="656"/>
      <c r="CR44" s="657">
        <v>5686613</v>
      </c>
      <c r="CS44" s="658"/>
      <c r="CT44" s="658"/>
      <c r="CU44" s="658"/>
      <c r="CV44" s="658"/>
      <c r="CW44" s="658"/>
      <c r="CX44" s="658"/>
      <c r="CY44" s="659"/>
      <c r="CZ44" s="660">
        <v>6.7</v>
      </c>
      <c r="DA44" s="661"/>
      <c r="DB44" s="661"/>
      <c r="DC44" s="662"/>
      <c r="DD44" s="663">
        <v>989740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366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367</v>
      </c>
      <c r="CG45" s="655"/>
      <c r="CH45" s="655"/>
      <c r="CI45" s="655"/>
      <c r="CJ45" s="655"/>
      <c r="CK45" s="655"/>
      <c r="CL45" s="655"/>
      <c r="CM45" s="655"/>
      <c r="CN45" s="655"/>
      <c r="CO45" s="655"/>
      <c r="CP45" s="655"/>
      <c r="CQ45" s="656"/>
      <c r="CR45" s="657">
        <v>3183170</v>
      </c>
      <c r="CS45" s="670"/>
      <c r="CT45" s="670"/>
      <c r="CU45" s="670"/>
      <c r="CV45" s="670"/>
      <c r="CW45" s="670"/>
      <c r="CX45" s="670"/>
      <c r="CY45" s="671"/>
      <c r="CZ45" s="660">
        <v>3.7</v>
      </c>
      <c r="DA45" s="672"/>
      <c r="DB45" s="672"/>
      <c r="DC45" s="673"/>
      <c r="DD45" s="663">
        <v>160974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25"/>
      <c r="CD46" s="678"/>
      <c r="CE46" s="679"/>
      <c r="CF46" s="654" t="s">
        <v>368</v>
      </c>
      <c r="CG46" s="655"/>
      <c r="CH46" s="655"/>
      <c r="CI46" s="655"/>
      <c r="CJ46" s="655"/>
      <c r="CK46" s="655"/>
      <c r="CL46" s="655"/>
      <c r="CM46" s="655"/>
      <c r="CN46" s="655"/>
      <c r="CO46" s="655"/>
      <c r="CP46" s="655"/>
      <c r="CQ46" s="656"/>
      <c r="CR46" s="657">
        <v>2404930</v>
      </c>
      <c r="CS46" s="658"/>
      <c r="CT46" s="658"/>
      <c r="CU46" s="658"/>
      <c r="CV46" s="658"/>
      <c r="CW46" s="658"/>
      <c r="CX46" s="658"/>
      <c r="CY46" s="659"/>
      <c r="CZ46" s="660">
        <v>2.8</v>
      </c>
      <c r="DA46" s="661"/>
      <c r="DB46" s="661"/>
      <c r="DC46" s="662"/>
      <c r="DD46" s="663">
        <v>822585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25"/>
      <c r="CD47" s="678"/>
      <c r="CE47" s="679"/>
      <c r="CF47" s="654" t="s">
        <v>369</v>
      </c>
      <c r="CG47" s="655"/>
      <c r="CH47" s="655"/>
      <c r="CI47" s="655"/>
      <c r="CJ47" s="655"/>
      <c r="CK47" s="655"/>
      <c r="CL47" s="655"/>
      <c r="CM47" s="655"/>
      <c r="CN47" s="655"/>
      <c r="CO47" s="655"/>
      <c r="CP47" s="655"/>
      <c r="CQ47" s="656"/>
      <c r="CR47" s="657" t="s">
        <v>130</v>
      </c>
      <c r="CS47" s="670"/>
      <c r="CT47" s="670"/>
      <c r="CU47" s="670"/>
      <c r="CV47" s="670"/>
      <c r="CW47" s="670"/>
      <c r="CX47" s="670"/>
      <c r="CY47" s="671"/>
      <c r="CZ47" s="660" t="s">
        <v>357</v>
      </c>
      <c r="DA47" s="672"/>
      <c r="DB47" s="672"/>
      <c r="DC47" s="673"/>
      <c r="DD47" s="663" t="s">
        <v>357</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25"/>
      <c r="CD48" s="680"/>
      <c r="CE48" s="681"/>
      <c r="CF48" s="654" t="s">
        <v>370</v>
      </c>
      <c r="CG48" s="655"/>
      <c r="CH48" s="655"/>
      <c r="CI48" s="655"/>
      <c r="CJ48" s="655"/>
      <c r="CK48" s="655"/>
      <c r="CL48" s="655"/>
      <c r="CM48" s="655"/>
      <c r="CN48" s="655"/>
      <c r="CO48" s="655"/>
      <c r="CP48" s="655"/>
      <c r="CQ48" s="656"/>
      <c r="CR48" s="657" t="s">
        <v>357</v>
      </c>
      <c r="CS48" s="658"/>
      <c r="CT48" s="658"/>
      <c r="CU48" s="658"/>
      <c r="CV48" s="658"/>
      <c r="CW48" s="658"/>
      <c r="CX48" s="658"/>
      <c r="CY48" s="659"/>
      <c r="CZ48" s="660" t="s">
        <v>130</v>
      </c>
      <c r="DA48" s="661"/>
      <c r="DB48" s="661"/>
      <c r="DC48" s="662"/>
      <c r="DD48" s="663" t="s">
        <v>130</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25"/>
      <c r="CD49" s="638" t="s">
        <v>371</v>
      </c>
      <c r="CE49" s="639"/>
      <c r="CF49" s="639"/>
      <c r="CG49" s="639"/>
      <c r="CH49" s="639"/>
      <c r="CI49" s="639"/>
      <c r="CJ49" s="639"/>
      <c r="CK49" s="639"/>
      <c r="CL49" s="639"/>
      <c r="CM49" s="639"/>
      <c r="CN49" s="639"/>
      <c r="CO49" s="639"/>
      <c r="CP49" s="639"/>
      <c r="CQ49" s="640"/>
      <c r="CR49" s="641">
        <v>85316489</v>
      </c>
      <c r="CS49" s="642"/>
      <c r="CT49" s="642"/>
      <c r="CU49" s="642"/>
      <c r="CV49" s="642"/>
      <c r="CW49" s="642"/>
      <c r="CX49" s="642"/>
      <c r="CY49" s="643"/>
      <c r="CZ49" s="644">
        <v>100</v>
      </c>
      <c r="DA49" s="645"/>
      <c r="DB49" s="645"/>
      <c r="DC49" s="646"/>
      <c r="DD49" s="647">
        <v>51606020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7RcTT8skw/LUWsvRdymB/ZgE/iAzNVxFeBZA/p/aUgj9yG46Na8Pvn/Wkm988JFG++LLRyxdE/6QFahse3noUw==" saltValue="uCw5sCaS2bR+o8sxVqEj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40" zoomScaleNormal="40"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126" t="s">
        <v>372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373</v>
      </c>
      <c r="DK2" s="1128"/>
      <c r="DL2" s="1128"/>
      <c r="DM2" s="1128"/>
      <c r="DN2" s="1128"/>
      <c r="DO2" s="1129"/>
      <c r="DP2" s="228"/>
      <c r="DQ2" s="1127" t="s">
        <v>374</v>
      </c>
      <c r="DR2" s="1128"/>
      <c r="DS2" s="1128"/>
      <c r="DT2" s="1128"/>
      <c r="DU2" s="1128"/>
      <c r="DV2" s="1128"/>
      <c r="DW2" s="1128"/>
      <c r="DX2" s="1128"/>
      <c r="DY2" s="1128"/>
      <c r="DZ2" s="1129"/>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95" t="s">
        <v>375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376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15">
      <c r="A5" s="1031" t="s">
        <v>377</v>
      </c>
      <c r="B5" s="1032"/>
      <c r="C5" s="1032"/>
      <c r="D5" s="1032"/>
      <c r="E5" s="1032"/>
      <c r="F5" s="1032"/>
      <c r="G5" s="1032"/>
      <c r="H5" s="1032"/>
      <c r="I5" s="1032"/>
      <c r="J5" s="1032"/>
      <c r="K5" s="1032"/>
      <c r="L5" s="1032"/>
      <c r="M5" s="1032"/>
      <c r="N5" s="1032"/>
      <c r="O5" s="1032"/>
      <c r="P5" s="1033"/>
      <c r="Q5" s="1037" t="s">
        <v>378</v>
      </c>
      <c r="R5" s="1038"/>
      <c r="S5" s="1038"/>
      <c r="T5" s="1038"/>
      <c r="U5" s="1039"/>
      <c r="V5" s="1037" t="s">
        <v>379</v>
      </c>
      <c r="W5" s="1038"/>
      <c r="X5" s="1038"/>
      <c r="Y5" s="1038"/>
      <c r="Z5" s="1039"/>
      <c r="AA5" s="1037" t="s">
        <v>380</v>
      </c>
      <c r="AB5" s="1038"/>
      <c r="AC5" s="1038"/>
      <c r="AD5" s="1038"/>
      <c r="AE5" s="1038"/>
      <c r="AF5" s="1130" t="s">
        <v>381</v>
      </c>
      <c r="AG5" s="1038"/>
      <c r="AH5" s="1038"/>
      <c r="AI5" s="1038"/>
      <c r="AJ5" s="1051"/>
      <c r="AK5" s="1038" t="s">
        <v>382</v>
      </c>
      <c r="AL5" s="1038"/>
      <c r="AM5" s="1038"/>
      <c r="AN5" s="1038"/>
      <c r="AO5" s="1039"/>
      <c r="AP5" s="1037" t="s">
        <v>383</v>
      </c>
      <c r="AQ5" s="1038"/>
      <c r="AR5" s="1038"/>
      <c r="AS5" s="1038"/>
      <c r="AT5" s="1039"/>
      <c r="AU5" s="1037" t="s">
        <v>384</v>
      </c>
      <c r="AV5" s="1038"/>
      <c r="AW5" s="1038"/>
      <c r="AX5" s="1038"/>
      <c r="AY5" s="1051"/>
      <c r="AZ5" s="232"/>
      <c r="BA5" s="232"/>
      <c r="BB5" s="232"/>
      <c r="BC5" s="232"/>
      <c r="BD5" s="232"/>
      <c r="BE5" s="233"/>
      <c r="BF5" s="233"/>
      <c r="BG5" s="233"/>
      <c r="BH5" s="233"/>
      <c r="BI5" s="233"/>
      <c r="BJ5" s="233"/>
      <c r="BK5" s="233"/>
      <c r="BL5" s="233"/>
      <c r="BM5" s="233"/>
      <c r="BN5" s="233"/>
      <c r="BO5" s="233"/>
      <c r="BP5" s="233"/>
      <c r="BQ5" s="1031" t="s">
        <v>385</v>
      </c>
      <c r="BR5" s="1032"/>
      <c r="BS5" s="1032"/>
      <c r="BT5" s="1032"/>
      <c r="BU5" s="1032"/>
      <c r="BV5" s="1032"/>
      <c r="BW5" s="1032"/>
      <c r="BX5" s="1032"/>
      <c r="BY5" s="1032"/>
      <c r="BZ5" s="1032"/>
      <c r="CA5" s="1032"/>
      <c r="CB5" s="1032"/>
      <c r="CC5" s="1032"/>
      <c r="CD5" s="1032"/>
      <c r="CE5" s="1032"/>
      <c r="CF5" s="1032"/>
      <c r="CG5" s="1033"/>
      <c r="CH5" s="1037" t="s">
        <v>386</v>
      </c>
      <c r="CI5" s="1038"/>
      <c r="CJ5" s="1038"/>
      <c r="CK5" s="1038"/>
      <c r="CL5" s="1039"/>
      <c r="CM5" s="1037" t="s">
        <v>387</v>
      </c>
      <c r="CN5" s="1038"/>
      <c r="CO5" s="1038"/>
      <c r="CP5" s="1038"/>
      <c r="CQ5" s="1039"/>
      <c r="CR5" s="1037" t="s">
        <v>388</v>
      </c>
      <c r="CS5" s="1038"/>
      <c r="CT5" s="1038"/>
      <c r="CU5" s="1038"/>
      <c r="CV5" s="1039"/>
      <c r="CW5" s="1037" t="s">
        <v>389</v>
      </c>
      <c r="CX5" s="1038"/>
      <c r="CY5" s="1038"/>
      <c r="CZ5" s="1038"/>
      <c r="DA5" s="1039"/>
      <c r="DB5" s="1037" t="s">
        <v>390</v>
      </c>
      <c r="DC5" s="1038"/>
      <c r="DD5" s="1038"/>
      <c r="DE5" s="1038"/>
      <c r="DF5" s="1039"/>
      <c r="DG5" s="1120" t="s">
        <v>391</v>
      </c>
      <c r="DH5" s="1121"/>
      <c r="DI5" s="1121"/>
      <c r="DJ5" s="1121"/>
      <c r="DK5" s="1122"/>
      <c r="DL5" s="1120" t="s">
        <v>392</v>
      </c>
      <c r="DM5" s="1121"/>
      <c r="DN5" s="1121"/>
      <c r="DO5" s="1121"/>
      <c r="DP5" s="1122"/>
      <c r="DQ5" s="1037" t="s">
        <v>393</v>
      </c>
      <c r="DR5" s="1038"/>
      <c r="DS5" s="1038"/>
      <c r="DT5" s="1038"/>
      <c r="DU5" s="1039"/>
      <c r="DV5" s="1037" t="s">
        <v>384</v>
      </c>
      <c r="DW5" s="1038"/>
      <c r="DX5" s="1038"/>
      <c r="DY5" s="1038"/>
      <c r="DZ5" s="1051"/>
      <c r="EA5" s="234"/>
    </row>
    <row r="6" spans="1:131" s="235"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15">
      <c r="A7" s="236">
        <v>1</v>
      </c>
      <c r="B7" s="1083" t="s">
        <v>394</v>
      </c>
      <c r="C7" s="1084"/>
      <c r="D7" s="1084"/>
      <c r="E7" s="1084"/>
      <c r="F7" s="1084"/>
      <c r="G7" s="1084"/>
      <c r="H7" s="1084"/>
      <c r="I7" s="1084"/>
      <c r="J7" s="1084"/>
      <c r="K7" s="1084"/>
      <c r="L7" s="1084"/>
      <c r="M7" s="1084"/>
      <c r="N7" s="1084"/>
      <c r="O7" s="1084"/>
      <c r="P7" s="1085"/>
      <c r="Q7" s="1138">
        <v>90256</v>
      </c>
      <c r="R7" s="1139"/>
      <c r="S7" s="1139"/>
      <c r="T7" s="1139"/>
      <c r="U7" s="1139"/>
      <c r="V7" s="1139">
        <v>88294</v>
      </c>
      <c r="W7" s="1139"/>
      <c r="X7" s="1139"/>
      <c r="Y7" s="1139"/>
      <c r="Z7" s="1139"/>
      <c r="AA7" s="1139">
        <v>1962</v>
      </c>
      <c r="AB7" s="1139"/>
      <c r="AC7" s="1139"/>
      <c r="AD7" s="1139"/>
      <c r="AE7" s="1140"/>
      <c r="AF7" s="1141">
        <v>1748</v>
      </c>
      <c r="AG7" s="1142"/>
      <c r="AH7" s="1142"/>
      <c r="AI7" s="1142"/>
      <c r="AJ7" s="1143"/>
      <c r="AK7" s="1144">
        <v>182</v>
      </c>
      <c r="AL7" s="1145"/>
      <c r="AM7" s="1145"/>
      <c r="AN7" s="1145"/>
      <c r="AO7" s="1145"/>
      <c r="AP7" s="1145">
        <v>72286</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600</v>
      </c>
      <c r="BT7" s="1136"/>
      <c r="BU7" s="1136"/>
      <c r="BV7" s="1136"/>
      <c r="BW7" s="1136"/>
      <c r="BX7" s="1136"/>
      <c r="BY7" s="1136"/>
      <c r="BZ7" s="1136"/>
      <c r="CA7" s="1136"/>
      <c r="CB7" s="1136"/>
      <c r="CC7" s="1136"/>
      <c r="CD7" s="1136"/>
      <c r="CE7" s="1136"/>
      <c r="CF7" s="1136"/>
      <c r="CG7" s="1148"/>
      <c r="CH7" s="1132">
        <v>1</v>
      </c>
      <c r="CI7" s="1133"/>
      <c r="CJ7" s="1133"/>
      <c r="CK7" s="1133"/>
      <c r="CL7" s="1134"/>
      <c r="CM7" s="1132">
        <v>194</v>
      </c>
      <c r="CN7" s="1133"/>
      <c r="CO7" s="1133"/>
      <c r="CP7" s="1133"/>
      <c r="CQ7" s="1134"/>
      <c r="CR7" s="1132">
        <v>149</v>
      </c>
      <c r="CS7" s="1133"/>
      <c r="CT7" s="1133"/>
      <c r="CU7" s="1133"/>
      <c r="CV7" s="1134"/>
      <c r="CW7" s="1132">
        <v>32</v>
      </c>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34"/>
    </row>
    <row r="8" spans="1:131" s="235" customFormat="1" ht="26.25" customHeight="1" x14ac:dyDescent="0.15">
      <c r="A8" s="238">
        <v>2</v>
      </c>
      <c r="B8" s="1066" t="s">
        <v>395</v>
      </c>
      <c r="C8" s="1067"/>
      <c r="D8" s="1067"/>
      <c r="E8" s="1067"/>
      <c r="F8" s="1067"/>
      <c r="G8" s="1067"/>
      <c r="H8" s="1067"/>
      <c r="I8" s="1067"/>
      <c r="J8" s="1067"/>
      <c r="K8" s="1067"/>
      <c r="L8" s="1067"/>
      <c r="M8" s="1067"/>
      <c r="N8" s="1067"/>
      <c r="O8" s="1067"/>
      <c r="P8" s="1068"/>
      <c r="Q8" s="1074">
        <v>43</v>
      </c>
      <c r="R8" s="1075"/>
      <c r="S8" s="1075"/>
      <c r="T8" s="1075"/>
      <c r="U8" s="1075"/>
      <c r="V8" s="1075">
        <v>43</v>
      </c>
      <c r="W8" s="1075"/>
      <c r="X8" s="1075"/>
      <c r="Y8" s="1075"/>
      <c r="Z8" s="1075"/>
      <c r="AA8" s="1075" t="s">
        <v>623</v>
      </c>
      <c r="AB8" s="1075"/>
      <c r="AC8" s="1075"/>
      <c r="AD8" s="1075"/>
      <c r="AE8" s="1076"/>
      <c r="AF8" s="1071" t="s">
        <v>396</v>
      </c>
      <c r="AG8" s="1072"/>
      <c r="AH8" s="1072"/>
      <c r="AI8" s="1072"/>
      <c r="AJ8" s="1073"/>
      <c r="AK8" s="1116">
        <v>36</v>
      </c>
      <c r="AL8" s="1117"/>
      <c r="AM8" s="1117"/>
      <c r="AN8" s="1117"/>
      <c r="AO8" s="1117"/>
      <c r="AP8" s="1117">
        <v>65</v>
      </c>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t="s">
        <v>601</v>
      </c>
      <c r="BT8" s="1029"/>
      <c r="BU8" s="1029"/>
      <c r="BV8" s="1029"/>
      <c r="BW8" s="1029"/>
      <c r="BX8" s="1029"/>
      <c r="BY8" s="1029"/>
      <c r="BZ8" s="1029"/>
      <c r="CA8" s="1029"/>
      <c r="CB8" s="1029"/>
      <c r="CC8" s="1029"/>
      <c r="CD8" s="1029"/>
      <c r="CE8" s="1029"/>
      <c r="CF8" s="1029"/>
      <c r="CG8" s="1050"/>
      <c r="CH8" s="1025">
        <v>-1</v>
      </c>
      <c r="CI8" s="1026"/>
      <c r="CJ8" s="1026"/>
      <c r="CK8" s="1026"/>
      <c r="CL8" s="1027"/>
      <c r="CM8" s="1025">
        <v>67</v>
      </c>
      <c r="CN8" s="1026"/>
      <c r="CO8" s="1026"/>
      <c r="CP8" s="1026"/>
      <c r="CQ8" s="1027"/>
      <c r="CR8" s="1025">
        <v>40</v>
      </c>
      <c r="CS8" s="1026"/>
      <c r="CT8" s="1026"/>
      <c r="CU8" s="1026"/>
      <c r="CV8" s="1027"/>
      <c r="CW8" s="1025">
        <v>10</v>
      </c>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34"/>
    </row>
    <row r="9" spans="1:131" s="235" customFormat="1" ht="26.25" customHeight="1" x14ac:dyDescent="0.15">
      <c r="A9" s="238">
        <v>3</v>
      </c>
      <c r="B9" s="1066" t="s">
        <v>397</v>
      </c>
      <c r="C9" s="1067"/>
      <c r="D9" s="1067"/>
      <c r="E9" s="1067"/>
      <c r="F9" s="1067"/>
      <c r="G9" s="1067"/>
      <c r="H9" s="1067"/>
      <c r="I9" s="1067"/>
      <c r="J9" s="1067"/>
      <c r="K9" s="1067"/>
      <c r="L9" s="1067"/>
      <c r="M9" s="1067"/>
      <c r="N9" s="1067"/>
      <c r="O9" s="1067"/>
      <c r="P9" s="1068"/>
      <c r="Q9" s="1074">
        <v>40</v>
      </c>
      <c r="R9" s="1075"/>
      <c r="S9" s="1075"/>
      <c r="T9" s="1075"/>
      <c r="U9" s="1075"/>
      <c r="V9" s="1075">
        <v>4</v>
      </c>
      <c r="W9" s="1075"/>
      <c r="X9" s="1075"/>
      <c r="Y9" s="1075"/>
      <c r="Z9" s="1075"/>
      <c r="AA9" s="1075">
        <v>36</v>
      </c>
      <c r="AB9" s="1075"/>
      <c r="AC9" s="1075"/>
      <c r="AD9" s="1075"/>
      <c r="AE9" s="1076"/>
      <c r="AF9" s="1071">
        <v>35</v>
      </c>
      <c r="AG9" s="1072"/>
      <c r="AH9" s="1072"/>
      <c r="AI9" s="1072"/>
      <c r="AJ9" s="1073"/>
      <c r="AK9" s="1116">
        <v>0</v>
      </c>
      <c r="AL9" s="1117"/>
      <c r="AM9" s="1117"/>
      <c r="AN9" s="1117"/>
      <c r="AO9" s="1117"/>
      <c r="AP9" s="1117">
        <v>1</v>
      </c>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t="s">
        <v>625</v>
      </c>
      <c r="BS9" s="1028" t="s">
        <v>602</v>
      </c>
      <c r="BT9" s="1029"/>
      <c r="BU9" s="1029"/>
      <c r="BV9" s="1029"/>
      <c r="BW9" s="1029"/>
      <c r="BX9" s="1029"/>
      <c r="BY9" s="1029"/>
      <c r="BZ9" s="1029"/>
      <c r="CA9" s="1029"/>
      <c r="CB9" s="1029"/>
      <c r="CC9" s="1029"/>
      <c r="CD9" s="1029"/>
      <c r="CE9" s="1029"/>
      <c r="CF9" s="1029"/>
      <c r="CG9" s="1050"/>
      <c r="CH9" s="1025">
        <v>0</v>
      </c>
      <c r="CI9" s="1026"/>
      <c r="CJ9" s="1026"/>
      <c r="CK9" s="1026"/>
      <c r="CL9" s="1027"/>
      <c r="CM9" s="1025">
        <v>75</v>
      </c>
      <c r="CN9" s="1026"/>
      <c r="CO9" s="1026"/>
      <c r="CP9" s="1026"/>
      <c r="CQ9" s="1027"/>
      <c r="CR9" s="1025">
        <v>5</v>
      </c>
      <c r="CS9" s="1026"/>
      <c r="CT9" s="1026"/>
      <c r="CU9" s="1026"/>
      <c r="CV9" s="1027"/>
      <c r="CW9" s="1025">
        <v>0</v>
      </c>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34"/>
    </row>
    <row r="10" spans="1:131" s="235" customFormat="1" ht="26.25" customHeight="1" x14ac:dyDescent="0.15">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x14ac:dyDescent="0.15">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15">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15">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15">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15">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15">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15">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15">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15">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15">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15">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398</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
      <c r="A23" s="240" t="s">
        <v>399</v>
      </c>
      <c r="B23" s="973" t="s">
        <v>400</v>
      </c>
      <c r="C23" s="974"/>
      <c r="D23" s="974"/>
      <c r="E23" s="974"/>
      <c r="F23" s="974"/>
      <c r="G23" s="974"/>
      <c r="H23" s="974"/>
      <c r="I23" s="974"/>
      <c r="J23" s="974"/>
      <c r="K23" s="974"/>
      <c r="L23" s="974"/>
      <c r="M23" s="974"/>
      <c r="N23" s="974"/>
      <c r="O23" s="974"/>
      <c r="P23" s="984"/>
      <c r="Q23" s="1103">
        <v>87314</v>
      </c>
      <c r="R23" s="1097"/>
      <c r="S23" s="1097"/>
      <c r="T23" s="1097"/>
      <c r="U23" s="1097"/>
      <c r="V23" s="1097">
        <v>85316</v>
      </c>
      <c r="W23" s="1097"/>
      <c r="X23" s="1097"/>
      <c r="Y23" s="1097"/>
      <c r="Z23" s="1097"/>
      <c r="AA23" s="1097">
        <v>1998</v>
      </c>
      <c r="AB23" s="1097"/>
      <c r="AC23" s="1097"/>
      <c r="AD23" s="1097"/>
      <c r="AE23" s="1104"/>
      <c r="AF23" s="1105">
        <v>1784</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401</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15">
      <c r="A24" s="1096" t="s">
        <v>402</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
      <c r="A25" s="1095" t="s">
        <v>403</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15">
      <c r="A26" s="1031" t="s">
        <v>377</v>
      </c>
      <c r="B26" s="1032"/>
      <c r="C26" s="1032"/>
      <c r="D26" s="1032"/>
      <c r="E26" s="1032"/>
      <c r="F26" s="1032"/>
      <c r="G26" s="1032"/>
      <c r="H26" s="1032"/>
      <c r="I26" s="1032"/>
      <c r="J26" s="1032"/>
      <c r="K26" s="1032"/>
      <c r="L26" s="1032"/>
      <c r="M26" s="1032"/>
      <c r="N26" s="1032"/>
      <c r="O26" s="1032"/>
      <c r="P26" s="1033"/>
      <c r="Q26" s="1037" t="s">
        <v>404</v>
      </c>
      <c r="R26" s="1038"/>
      <c r="S26" s="1038"/>
      <c r="T26" s="1038"/>
      <c r="U26" s="1039"/>
      <c r="V26" s="1037" t="s">
        <v>405</v>
      </c>
      <c r="W26" s="1038"/>
      <c r="X26" s="1038"/>
      <c r="Y26" s="1038"/>
      <c r="Z26" s="1039"/>
      <c r="AA26" s="1037" t="s">
        <v>406</v>
      </c>
      <c r="AB26" s="1038"/>
      <c r="AC26" s="1038"/>
      <c r="AD26" s="1038"/>
      <c r="AE26" s="1038"/>
      <c r="AF26" s="1091" t="s">
        <v>407</v>
      </c>
      <c r="AG26" s="1044"/>
      <c r="AH26" s="1044"/>
      <c r="AI26" s="1044"/>
      <c r="AJ26" s="1092"/>
      <c r="AK26" s="1038" t="s">
        <v>408</v>
      </c>
      <c r="AL26" s="1038"/>
      <c r="AM26" s="1038"/>
      <c r="AN26" s="1038"/>
      <c r="AO26" s="1039"/>
      <c r="AP26" s="1037" t="s">
        <v>409</v>
      </c>
      <c r="AQ26" s="1038"/>
      <c r="AR26" s="1038"/>
      <c r="AS26" s="1038"/>
      <c r="AT26" s="1039"/>
      <c r="AU26" s="1037" t="s">
        <v>410</v>
      </c>
      <c r="AV26" s="1038"/>
      <c r="AW26" s="1038"/>
      <c r="AX26" s="1038"/>
      <c r="AY26" s="1039"/>
      <c r="AZ26" s="1037" t="s">
        <v>411</v>
      </c>
      <c r="BA26" s="1038"/>
      <c r="BB26" s="1038"/>
      <c r="BC26" s="1038"/>
      <c r="BD26" s="1039"/>
      <c r="BE26" s="1037" t="s">
        <v>384</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15">
      <c r="A28" s="242">
        <v>1</v>
      </c>
      <c r="B28" s="1083" t="s">
        <v>412</v>
      </c>
      <c r="C28" s="1084"/>
      <c r="D28" s="1084"/>
      <c r="E28" s="1084"/>
      <c r="F28" s="1084"/>
      <c r="G28" s="1084"/>
      <c r="H28" s="1084"/>
      <c r="I28" s="1084"/>
      <c r="J28" s="1084"/>
      <c r="K28" s="1084"/>
      <c r="L28" s="1084"/>
      <c r="M28" s="1084"/>
      <c r="N28" s="1084"/>
      <c r="O28" s="1084"/>
      <c r="P28" s="1085"/>
      <c r="Q28" s="1086">
        <v>19054</v>
      </c>
      <c r="R28" s="1087"/>
      <c r="S28" s="1087"/>
      <c r="T28" s="1087"/>
      <c r="U28" s="1087"/>
      <c r="V28" s="1087">
        <v>18365</v>
      </c>
      <c r="W28" s="1087"/>
      <c r="X28" s="1087"/>
      <c r="Y28" s="1087"/>
      <c r="Z28" s="1087"/>
      <c r="AA28" s="1087">
        <v>689</v>
      </c>
      <c r="AB28" s="1087"/>
      <c r="AC28" s="1087"/>
      <c r="AD28" s="1087"/>
      <c r="AE28" s="1088"/>
      <c r="AF28" s="1089">
        <v>689</v>
      </c>
      <c r="AG28" s="1087"/>
      <c r="AH28" s="1087"/>
      <c r="AI28" s="1087"/>
      <c r="AJ28" s="1090"/>
      <c r="AK28" s="1078">
        <v>1908</v>
      </c>
      <c r="AL28" s="1079"/>
      <c r="AM28" s="1079"/>
      <c r="AN28" s="1079"/>
      <c r="AO28" s="1079"/>
      <c r="AP28" s="1079" t="s">
        <v>623</v>
      </c>
      <c r="AQ28" s="1079"/>
      <c r="AR28" s="1079"/>
      <c r="AS28" s="1079"/>
      <c r="AT28" s="1079"/>
      <c r="AU28" s="1079" t="s">
        <v>623</v>
      </c>
      <c r="AV28" s="1079"/>
      <c r="AW28" s="1079"/>
      <c r="AX28" s="1079"/>
      <c r="AY28" s="1079"/>
      <c r="AZ28" s="1080" t="s">
        <v>623</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15">
      <c r="A29" s="242">
        <v>2</v>
      </c>
      <c r="B29" s="1066" t="s">
        <v>413</v>
      </c>
      <c r="C29" s="1067"/>
      <c r="D29" s="1067"/>
      <c r="E29" s="1067"/>
      <c r="F29" s="1067"/>
      <c r="G29" s="1067"/>
      <c r="H29" s="1067"/>
      <c r="I29" s="1067"/>
      <c r="J29" s="1067"/>
      <c r="K29" s="1067"/>
      <c r="L29" s="1067"/>
      <c r="M29" s="1067"/>
      <c r="N29" s="1067"/>
      <c r="O29" s="1067"/>
      <c r="P29" s="1068"/>
      <c r="Q29" s="1074">
        <v>22272</v>
      </c>
      <c r="R29" s="1075"/>
      <c r="S29" s="1075"/>
      <c r="T29" s="1075"/>
      <c r="U29" s="1075"/>
      <c r="V29" s="1075">
        <v>21332</v>
      </c>
      <c r="W29" s="1075"/>
      <c r="X29" s="1075"/>
      <c r="Y29" s="1075"/>
      <c r="Z29" s="1075"/>
      <c r="AA29" s="1075">
        <v>940</v>
      </c>
      <c r="AB29" s="1075"/>
      <c r="AC29" s="1075"/>
      <c r="AD29" s="1075"/>
      <c r="AE29" s="1076"/>
      <c r="AF29" s="1071">
        <v>940</v>
      </c>
      <c r="AG29" s="1072"/>
      <c r="AH29" s="1072"/>
      <c r="AI29" s="1072"/>
      <c r="AJ29" s="1073"/>
      <c r="AK29" s="1016">
        <v>3199</v>
      </c>
      <c r="AL29" s="1007"/>
      <c r="AM29" s="1007"/>
      <c r="AN29" s="1007"/>
      <c r="AO29" s="1007"/>
      <c r="AP29" s="1007" t="s">
        <v>624</v>
      </c>
      <c r="AQ29" s="1007"/>
      <c r="AR29" s="1007"/>
      <c r="AS29" s="1007"/>
      <c r="AT29" s="1007"/>
      <c r="AU29" s="1007" t="s">
        <v>624</v>
      </c>
      <c r="AV29" s="1007"/>
      <c r="AW29" s="1007"/>
      <c r="AX29" s="1007"/>
      <c r="AY29" s="1007"/>
      <c r="AZ29" s="1077" t="s">
        <v>624</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15">
      <c r="A30" s="242">
        <v>3</v>
      </c>
      <c r="B30" s="1066" t="s">
        <v>414</v>
      </c>
      <c r="C30" s="1067"/>
      <c r="D30" s="1067"/>
      <c r="E30" s="1067"/>
      <c r="F30" s="1067"/>
      <c r="G30" s="1067"/>
      <c r="H30" s="1067"/>
      <c r="I30" s="1067"/>
      <c r="J30" s="1067"/>
      <c r="K30" s="1067"/>
      <c r="L30" s="1067"/>
      <c r="M30" s="1067"/>
      <c r="N30" s="1067"/>
      <c r="O30" s="1067"/>
      <c r="P30" s="1068"/>
      <c r="Q30" s="1074">
        <v>2731</v>
      </c>
      <c r="R30" s="1075"/>
      <c r="S30" s="1075"/>
      <c r="T30" s="1075"/>
      <c r="U30" s="1075"/>
      <c r="V30" s="1075">
        <v>2726</v>
      </c>
      <c r="W30" s="1075"/>
      <c r="X30" s="1075"/>
      <c r="Y30" s="1075"/>
      <c r="Z30" s="1075"/>
      <c r="AA30" s="1075">
        <v>5</v>
      </c>
      <c r="AB30" s="1075"/>
      <c r="AC30" s="1075"/>
      <c r="AD30" s="1075"/>
      <c r="AE30" s="1076"/>
      <c r="AF30" s="1071">
        <v>5</v>
      </c>
      <c r="AG30" s="1072"/>
      <c r="AH30" s="1072"/>
      <c r="AI30" s="1072"/>
      <c r="AJ30" s="1073"/>
      <c r="AK30" s="1016">
        <v>602</v>
      </c>
      <c r="AL30" s="1007"/>
      <c r="AM30" s="1007"/>
      <c r="AN30" s="1007"/>
      <c r="AO30" s="1007"/>
      <c r="AP30" s="1007" t="s">
        <v>624</v>
      </c>
      <c r="AQ30" s="1007"/>
      <c r="AR30" s="1007"/>
      <c r="AS30" s="1007"/>
      <c r="AT30" s="1007"/>
      <c r="AU30" s="1007" t="s">
        <v>624</v>
      </c>
      <c r="AV30" s="1007"/>
      <c r="AW30" s="1007"/>
      <c r="AX30" s="1007"/>
      <c r="AY30" s="1007"/>
      <c r="AZ30" s="1077" t="s">
        <v>624</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15">
      <c r="A31" s="242">
        <v>4</v>
      </c>
      <c r="B31" s="1066" t="s">
        <v>415</v>
      </c>
      <c r="C31" s="1067"/>
      <c r="D31" s="1067"/>
      <c r="E31" s="1067"/>
      <c r="F31" s="1067"/>
      <c r="G31" s="1067"/>
      <c r="H31" s="1067"/>
      <c r="I31" s="1067"/>
      <c r="J31" s="1067"/>
      <c r="K31" s="1067"/>
      <c r="L31" s="1067"/>
      <c r="M31" s="1067"/>
      <c r="N31" s="1067"/>
      <c r="O31" s="1067"/>
      <c r="P31" s="1068"/>
      <c r="Q31" s="1074">
        <v>32</v>
      </c>
      <c r="R31" s="1075"/>
      <c r="S31" s="1075"/>
      <c r="T31" s="1075"/>
      <c r="U31" s="1075"/>
      <c r="V31" s="1075">
        <v>32</v>
      </c>
      <c r="W31" s="1075"/>
      <c r="X31" s="1075"/>
      <c r="Y31" s="1075"/>
      <c r="Z31" s="1075"/>
      <c r="AA31" s="1075" t="s">
        <v>624</v>
      </c>
      <c r="AB31" s="1075"/>
      <c r="AC31" s="1075"/>
      <c r="AD31" s="1075"/>
      <c r="AE31" s="1076"/>
      <c r="AF31" s="1071" t="s">
        <v>416</v>
      </c>
      <c r="AG31" s="1072"/>
      <c r="AH31" s="1072"/>
      <c r="AI31" s="1072"/>
      <c r="AJ31" s="1073"/>
      <c r="AK31" s="1016">
        <v>1</v>
      </c>
      <c r="AL31" s="1007"/>
      <c r="AM31" s="1007"/>
      <c r="AN31" s="1007"/>
      <c r="AO31" s="1007"/>
      <c r="AP31" s="1007" t="s">
        <v>624</v>
      </c>
      <c r="AQ31" s="1007"/>
      <c r="AR31" s="1007"/>
      <c r="AS31" s="1007"/>
      <c r="AT31" s="1007"/>
      <c r="AU31" s="1007" t="s">
        <v>624</v>
      </c>
      <c r="AV31" s="1007"/>
      <c r="AW31" s="1007"/>
      <c r="AX31" s="1007"/>
      <c r="AY31" s="1007"/>
      <c r="AZ31" s="1077" t="s">
        <v>624</v>
      </c>
      <c r="BA31" s="1077"/>
      <c r="BB31" s="1077"/>
      <c r="BC31" s="1077"/>
      <c r="BD31" s="1077"/>
      <c r="BE31" s="1008"/>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15">
      <c r="A32" s="242">
        <v>5</v>
      </c>
      <c r="B32" s="1066" t="s">
        <v>417</v>
      </c>
      <c r="C32" s="1067"/>
      <c r="D32" s="1067"/>
      <c r="E32" s="1067"/>
      <c r="F32" s="1067"/>
      <c r="G32" s="1067"/>
      <c r="H32" s="1067"/>
      <c r="I32" s="1067"/>
      <c r="J32" s="1067"/>
      <c r="K32" s="1067"/>
      <c r="L32" s="1067"/>
      <c r="M32" s="1067"/>
      <c r="N32" s="1067"/>
      <c r="O32" s="1067"/>
      <c r="P32" s="1068"/>
      <c r="Q32" s="1074">
        <v>5469</v>
      </c>
      <c r="R32" s="1075"/>
      <c r="S32" s="1075"/>
      <c r="T32" s="1075"/>
      <c r="U32" s="1075"/>
      <c r="V32" s="1075">
        <v>4534</v>
      </c>
      <c r="W32" s="1075"/>
      <c r="X32" s="1075"/>
      <c r="Y32" s="1075"/>
      <c r="Z32" s="1075"/>
      <c r="AA32" s="1075">
        <v>935</v>
      </c>
      <c r="AB32" s="1075"/>
      <c r="AC32" s="1075"/>
      <c r="AD32" s="1075"/>
      <c r="AE32" s="1076"/>
      <c r="AF32" s="1071">
        <v>5139</v>
      </c>
      <c r="AG32" s="1072"/>
      <c r="AH32" s="1072"/>
      <c r="AI32" s="1072"/>
      <c r="AJ32" s="1073"/>
      <c r="AK32" s="1016">
        <v>37</v>
      </c>
      <c r="AL32" s="1007"/>
      <c r="AM32" s="1007"/>
      <c r="AN32" s="1007"/>
      <c r="AO32" s="1007"/>
      <c r="AP32" s="1007">
        <v>2410</v>
      </c>
      <c r="AQ32" s="1007"/>
      <c r="AR32" s="1007"/>
      <c r="AS32" s="1007"/>
      <c r="AT32" s="1007"/>
      <c r="AU32" s="1007">
        <v>106</v>
      </c>
      <c r="AV32" s="1007"/>
      <c r="AW32" s="1007"/>
      <c r="AX32" s="1007"/>
      <c r="AY32" s="1007"/>
      <c r="AZ32" s="1077" t="s">
        <v>624</v>
      </c>
      <c r="BA32" s="1077"/>
      <c r="BB32" s="1077"/>
      <c r="BC32" s="1077"/>
      <c r="BD32" s="1077"/>
      <c r="BE32" s="1008" t="s">
        <v>418</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15">
      <c r="A33" s="242">
        <v>6</v>
      </c>
      <c r="B33" s="1066" t="s">
        <v>419</v>
      </c>
      <c r="C33" s="1067"/>
      <c r="D33" s="1067"/>
      <c r="E33" s="1067"/>
      <c r="F33" s="1067"/>
      <c r="G33" s="1067"/>
      <c r="H33" s="1067"/>
      <c r="I33" s="1067"/>
      <c r="J33" s="1067"/>
      <c r="K33" s="1067"/>
      <c r="L33" s="1067"/>
      <c r="M33" s="1067"/>
      <c r="N33" s="1067"/>
      <c r="O33" s="1067"/>
      <c r="P33" s="1068"/>
      <c r="Q33" s="1074">
        <v>10267</v>
      </c>
      <c r="R33" s="1075"/>
      <c r="S33" s="1075"/>
      <c r="T33" s="1075"/>
      <c r="U33" s="1075"/>
      <c r="V33" s="1075">
        <v>9197</v>
      </c>
      <c r="W33" s="1075"/>
      <c r="X33" s="1075"/>
      <c r="Y33" s="1075"/>
      <c r="Z33" s="1075"/>
      <c r="AA33" s="1075">
        <v>1070</v>
      </c>
      <c r="AB33" s="1075"/>
      <c r="AC33" s="1075"/>
      <c r="AD33" s="1075"/>
      <c r="AE33" s="1076"/>
      <c r="AF33" s="1071">
        <v>894</v>
      </c>
      <c r="AG33" s="1072"/>
      <c r="AH33" s="1072"/>
      <c r="AI33" s="1072"/>
      <c r="AJ33" s="1073"/>
      <c r="AK33" s="1016">
        <v>1582</v>
      </c>
      <c r="AL33" s="1007"/>
      <c r="AM33" s="1007"/>
      <c r="AN33" s="1007"/>
      <c r="AO33" s="1007"/>
      <c r="AP33" s="1007">
        <v>4781</v>
      </c>
      <c r="AQ33" s="1007"/>
      <c r="AR33" s="1007"/>
      <c r="AS33" s="1007"/>
      <c r="AT33" s="1007"/>
      <c r="AU33" s="1007">
        <v>2876</v>
      </c>
      <c r="AV33" s="1007"/>
      <c r="AW33" s="1007"/>
      <c r="AX33" s="1007"/>
      <c r="AY33" s="1007"/>
      <c r="AZ33" s="1077" t="s">
        <v>624</v>
      </c>
      <c r="BA33" s="1077"/>
      <c r="BB33" s="1077"/>
      <c r="BC33" s="1077"/>
      <c r="BD33" s="1077"/>
      <c r="BE33" s="1008" t="s">
        <v>418</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15">
      <c r="A34" s="242">
        <v>7</v>
      </c>
      <c r="B34" s="1066" t="s">
        <v>420</v>
      </c>
      <c r="C34" s="1067"/>
      <c r="D34" s="1067"/>
      <c r="E34" s="1067"/>
      <c r="F34" s="1067"/>
      <c r="G34" s="1067"/>
      <c r="H34" s="1067"/>
      <c r="I34" s="1067"/>
      <c r="J34" s="1067"/>
      <c r="K34" s="1067"/>
      <c r="L34" s="1067"/>
      <c r="M34" s="1067"/>
      <c r="N34" s="1067"/>
      <c r="O34" s="1067"/>
      <c r="P34" s="1068"/>
      <c r="Q34" s="1074">
        <v>351</v>
      </c>
      <c r="R34" s="1075"/>
      <c r="S34" s="1075"/>
      <c r="T34" s="1075"/>
      <c r="U34" s="1075"/>
      <c r="V34" s="1075">
        <v>351</v>
      </c>
      <c r="W34" s="1075"/>
      <c r="X34" s="1075"/>
      <c r="Y34" s="1075"/>
      <c r="Z34" s="1075"/>
      <c r="AA34" s="1075" t="s">
        <v>624</v>
      </c>
      <c r="AB34" s="1075"/>
      <c r="AC34" s="1075"/>
      <c r="AD34" s="1075"/>
      <c r="AE34" s="1076"/>
      <c r="AF34" s="1071">
        <v>212</v>
      </c>
      <c r="AG34" s="1072"/>
      <c r="AH34" s="1072"/>
      <c r="AI34" s="1072"/>
      <c r="AJ34" s="1073"/>
      <c r="AK34" s="1016">
        <v>97</v>
      </c>
      <c r="AL34" s="1007"/>
      <c r="AM34" s="1007"/>
      <c r="AN34" s="1007"/>
      <c r="AO34" s="1007"/>
      <c r="AP34" s="1007">
        <v>654</v>
      </c>
      <c r="AQ34" s="1007"/>
      <c r="AR34" s="1007"/>
      <c r="AS34" s="1007"/>
      <c r="AT34" s="1007"/>
      <c r="AU34" s="1007">
        <v>327</v>
      </c>
      <c r="AV34" s="1007"/>
      <c r="AW34" s="1007"/>
      <c r="AX34" s="1007"/>
      <c r="AY34" s="1007"/>
      <c r="AZ34" s="1077" t="s">
        <v>624</v>
      </c>
      <c r="BA34" s="1077"/>
      <c r="BB34" s="1077"/>
      <c r="BC34" s="1077"/>
      <c r="BD34" s="1077"/>
      <c r="BE34" s="1008" t="s">
        <v>418</v>
      </c>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15">
      <c r="A35" s="242">
        <v>8</v>
      </c>
      <c r="B35" s="1066" t="s">
        <v>421</v>
      </c>
      <c r="C35" s="1067"/>
      <c r="D35" s="1067"/>
      <c r="E35" s="1067"/>
      <c r="F35" s="1067"/>
      <c r="G35" s="1067"/>
      <c r="H35" s="1067"/>
      <c r="I35" s="1067"/>
      <c r="J35" s="1067"/>
      <c r="K35" s="1067"/>
      <c r="L35" s="1067"/>
      <c r="M35" s="1067"/>
      <c r="N35" s="1067"/>
      <c r="O35" s="1067"/>
      <c r="P35" s="1068"/>
      <c r="Q35" s="1074">
        <v>7323</v>
      </c>
      <c r="R35" s="1075"/>
      <c r="S35" s="1075"/>
      <c r="T35" s="1075"/>
      <c r="U35" s="1075"/>
      <c r="V35" s="1075">
        <v>5886</v>
      </c>
      <c r="W35" s="1075"/>
      <c r="X35" s="1075"/>
      <c r="Y35" s="1075"/>
      <c r="Z35" s="1075"/>
      <c r="AA35" s="1075">
        <v>1437</v>
      </c>
      <c r="AB35" s="1075"/>
      <c r="AC35" s="1075"/>
      <c r="AD35" s="1075"/>
      <c r="AE35" s="1076"/>
      <c r="AF35" s="1071">
        <v>2715</v>
      </c>
      <c r="AG35" s="1072"/>
      <c r="AH35" s="1072"/>
      <c r="AI35" s="1072"/>
      <c r="AJ35" s="1073"/>
      <c r="AK35" s="1016">
        <v>3101</v>
      </c>
      <c r="AL35" s="1007"/>
      <c r="AM35" s="1007"/>
      <c r="AN35" s="1007"/>
      <c r="AO35" s="1007"/>
      <c r="AP35" s="1007">
        <v>34801</v>
      </c>
      <c r="AQ35" s="1007"/>
      <c r="AR35" s="1007"/>
      <c r="AS35" s="1007"/>
      <c r="AT35" s="1007"/>
      <c r="AU35" s="1007">
        <v>20624</v>
      </c>
      <c r="AV35" s="1007"/>
      <c r="AW35" s="1007"/>
      <c r="AX35" s="1007"/>
      <c r="AY35" s="1007"/>
      <c r="AZ35" s="1077" t="s">
        <v>624</v>
      </c>
      <c r="BA35" s="1077"/>
      <c r="BB35" s="1077"/>
      <c r="BC35" s="1077"/>
      <c r="BD35" s="1077"/>
      <c r="BE35" s="1008" t="s">
        <v>418</v>
      </c>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15">
      <c r="A36" s="242">
        <v>9</v>
      </c>
      <c r="B36" s="1066" t="s">
        <v>422</v>
      </c>
      <c r="C36" s="1067"/>
      <c r="D36" s="1067"/>
      <c r="E36" s="1067"/>
      <c r="F36" s="1067"/>
      <c r="G36" s="1067"/>
      <c r="H36" s="1067"/>
      <c r="I36" s="1067"/>
      <c r="J36" s="1067"/>
      <c r="K36" s="1067"/>
      <c r="L36" s="1067"/>
      <c r="M36" s="1067"/>
      <c r="N36" s="1067"/>
      <c r="O36" s="1067"/>
      <c r="P36" s="1068"/>
      <c r="Q36" s="1074">
        <v>72</v>
      </c>
      <c r="R36" s="1075"/>
      <c r="S36" s="1075"/>
      <c r="T36" s="1075"/>
      <c r="U36" s="1075"/>
      <c r="V36" s="1075">
        <v>77</v>
      </c>
      <c r="W36" s="1075"/>
      <c r="X36" s="1075"/>
      <c r="Y36" s="1075"/>
      <c r="Z36" s="1075"/>
      <c r="AA36" s="1075">
        <v>-5</v>
      </c>
      <c r="AB36" s="1075"/>
      <c r="AC36" s="1075"/>
      <c r="AD36" s="1075"/>
      <c r="AE36" s="1076"/>
      <c r="AF36" s="1071">
        <v>23</v>
      </c>
      <c r="AG36" s="1072"/>
      <c r="AH36" s="1072"/>
      <c r="AI36" s="1072"/>
      <c r="AJ36" s="1073"/>
      <c r="AK36" s="1016">
        <v>66</v>
      </c>
      <c r="AL36" s="1007"/>
      <c r="AM36" s="1007"/>
      <c r="AN36" s="1007"/>
      <c r="AO36" s="1007"/>
      <c r="AP36" s="1007">
        <v>134</v>
      </c>
      <c r="AQ36" s="1007"/>
      <c r="AR36" s="1007"/>
      <c r="AS36" s="1007"/>
      <c r="AT36" s="1007"/>
      <c r="AU36" s="1007">
        <v>67</v>
      </c>
      <c r="AV36" s="1007"/>
      <c r="AW36" s="1007"/>
      <c r="AX36" s="1007"/>
      <c r="AY36" s="1007"/>
      <c r="AZ36" s="1077" t="s">
        <v>624</v>
      </c>
      <c r="BA36" s="1077"/>
      <c r="BB36" s="1077"/>
      <c r="BC36" s="1077"/>
      <c r="BD36" s="1077"/>
      <c r="BE36" s="1008" t="s">
        <v>418</v>
      </c>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15">
      <c r="A37" s="242">
        <v>10</v>
      </c>
      <c r="B37" s="1066" t="s">
        <v>423</v>
      </c>
      <c r="C37" s="1067"/>
      <c r="D37" s="1067"/>
      <c r="E37" s="1067"/>
      <c r="F37" s="1067"/>
      <c r="G37" s="1067"/>
      <c r="H37" s="1067"/>
      <c r="I37" s="1067"/>
      <c r="J37" s="1067"/>
      <c r="K37" s="1067"/>
      <c r="L37" s="1067"/>
      <c r="M37" s="1067"/>
      <c r="N37" s="1067"/>
      <c r="O37" s="1067"/>
      <c r="P37" s="1068"/>
      <c r="Q37" s="1074">
        <v>28</v>
      </c>
      <c r="R37" s="1075"/>
      <c r="S37" s="1075"/>
      <c r="T37" s="1075"/>
      <c r="U37" s="1075"/>
      <c r="V37" s="1075">
        <v>28</v>
      </c>
      <c r="W37" s="1075"/>
      <c r="X37" s="1075"/>
      <c r="Y37" s="1075"/>
      <c r="Z37" s="1075"/>
      <c r="AA37" s="1075" t="s">
        <v>624</v>
      </c>
      <c r="AB37" s="1075"/>
      <c r="AC37" s="1075"/>
      <c r="AD37" s="1075"/>
      <c r="AE37" s="1076"/>
      <c r="AF37" s="1071">
        <v>9</v>
      </c>
      <c r="AG37" s="1072"/>
      <c r="AH37" s="1072"/>
      <c r="AI37" s="1072"/>
      <c r="AJ37" s="1073"/>
      <c r="AK37" s="1016">
        <v>23</v>
      </c>
      <c r="AL37" s="1007"/>
      <c r="AM37" s="1007"/>
      <c r="AN37" s="1007"/>
      <c r="AO37" s="1007"/>
      <c r="AP37" s="1007">
        <v>49</v>
      </c>
      <c r="AQ37" s="1007"/>
      <c r="AR37" s="1007"/>
      <c r="AS37" s="1007"/>
      <c r="AT37" s="1007"/>
      <c r="AU37" s="1007">
        <v>46</v>
      </c>
      <c r="AV37" s="1007"/>
      <c r="AW37" s="1007"/>
      <c r="AX37" s="1007"/>
      <c r="AY37" s="1007"/>
      <c r="AZ37" s="1077" t="s">
        <v>624</v>
      </c>
      <c r="BA37" s="1077"/>
      <c r="BB37" s="1077"/>
      <c r="BC37" s="1077"/>
      <c r="BD37" s="1077"/>
      <c r="BE37" s="1008" t="s">
        <v>424</v>
      </c>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15">
      <c r="A38" s="242">
        <v>11</v>
      </c>
      <c r="B38" s="1066" t="s">
        <v>425</v>
      </c>
      <c r="C38" s="1067"/>
      <c r="D38" s="1067"/>
      <c r="E38" s="1067"/>
      <c r="F38" s="1067"/>
      <c r="G38" s="1067"/>
      <c r="H38" s="1067"/>
      <c r="I38" s="1067"/>
      <c r="J38" s="1067"/>
      <c r="K38" s="1067"/>
      <c r="L38" s="1067"/>
      <c r="M38" s="1067"/>
      <c r="N38" s="1067"/>
      <c r="O38" s="1067"/>
      <c r="P38" s="1068"/>
      <c r="Q38" s="1074">
        <v>31</v>
      </c>
      <c r="R38" s="1075"/>
      <c r="S38" s="1075"/>
      <c r="T38" s="1075"/>
      <c r="U38" s="1075"/>
      <c r="V38" s="1075">
        <v>27</v>
      </c>
      <c r="W38" s="1075"/>
      <c r="X38" s="1075"/>
      <c r="Y38" s="1075"/>
      <c r="Z38" s="1075"/>
      <c r="AA38" s="1075">
        <v>4</v>
      </c>
      <c r="AB38" s="1075"/>
      <c r="AC38" s="1075"/>
      <c r="AD38" s="1075"/>
      <c r="AE38" s="1076"/>
      <c r="AF38" s="1071">
        <v>4</v>
      </c>
      <c r="AG38" s="1072"/>
      <c r="AH38" s="1072"/>
      <c r="AI38" s="1072"/>
      <c r="AJ38" s="1073"/>
      <c r="AK38" s="1016">
        <v>20</v>
      </c>
      <c r="AL38" s="1007"/>
      <c r="AM38" s="1007"/>
      <c r="AN38" s="1007"/>
      <c r="AO38" s="1007"/>
      <c r="AP38" s="1007">
        <v>74</v>
      </c>
      <c r="AQ38" s="1007"/>
      <c r="AR38" s="1007"/>
      <c r="AS38" s="1007"/>
      <c r="AT38" s="1007"/>
      <c r="AU38" s="1007">
        <v>74</v>
      </c>
      <c r="AV38" s="1007"/>
      <c r="AW38" s="1007"/>
      <c r="AX38" s="1007"/>
      <c r="AY38" s="1007"/>
      <c r="AZ38" s="1077" t="s">
        <v>624</v>
      </c>
      <c r="BA38" s="1077"/>
      <c r="BB38" s="1077"/>
      <c r="BC38" s="1077"/>
      <c r="BD38" s="1077"/>
      <c r="BE38" s="1008" t="s">
        <v>424</v>
      </c>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15">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15">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15">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15">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15">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15">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15">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15">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15">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15">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15">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15">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15">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15">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15">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15">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15">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15">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15">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15">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15">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15">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15">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426</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
      <c r="A63" s="240" t="s">
        <v>399</v>
      </c>
      <c r="B63" s="973" t="s">
        <v>427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10629</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396</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
      <c r="A65" s="232" t="s">
        <v>428</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15">
      <c r="A66" s="1031" t="s">
        <v>429</v>
      </c>
      <c r="B66" s="1032"/>
      <c r="C66" s="1032"/>
      <c r="D66" s="1032"/>
      <c r="E66" s="1032"/>
      <c r="F66" s="1032"/>
      <c r="G66" s="1032"/>
      <c r="H66" s="1032"/>
      <c r="I66" s="1032"/>
      <c r="J66" s="1032"/>
      <c r="K66" s="1032"/>
      <c r="L66" s="1032"/>
      <c r="M66" s="1032"/>
      <c r="N66" s="1032"/>
      <c r="O66" s="1032"/>
      <c r="P66" s="1033"/>
      <c r="Q66" s="1037" t="s">
        <v>430</v>
      </c>
      <c r="R66" s="1038"/>
      <c r="S66" s="1038"/>
      <c r="T66" s="1038"/>
      <c r="U66" s="1039"/>
      <c r="V66" s="1037" t="s">
        <v>431</v>
      </c>
      <c r="W66" s="1038"/>
      <c r="X66" s="1038"/>
      <c r="Y66" s="1038"/>
      <c r="Z66" s="1039"/>
      <c r="AA66" s="1037" t="s">
        <v>432</v>
      </c>
      <c r="AB66" s="1038"/>
      <c r="AC66" s="1038"/>
      <c r="AD66" s="1038"/>
      <c r="AE66" s="1039"/>
      <c r="AF66" s="1043" t="s">
        <v>433</v>
      </c>
      <c r="AG66" s="1044"/>
      <c r="AH66" s="1044"/>
      <c r="AI66" s="1044"/>
      <c r="AJ66" s="1045"/>
      <c r="AK66" s="1037" t="s">
        <v>434</v>
      </c>
      <c r="AL66" s="1032"/>
      <c r="AM66" s="1032"/>
      <c r="AN66" s="1032"/>
      <c r="AO66" s="1033"/>
      <c r="AP66" s="1037" t="s">
        <v>435</v>
      </c>
      <c r="AQ66" s="1038"/>
      <c r="AR66" s="1038"/>
      <c r="AS66" s="1038"/>
      <c r="AT66" s="1039"/>
      <c r="AU66" s="1037" t="s">
        <v>436</v>
      </c>
      <c r="AV66" s="1038"/>
      <c r="AW66" s="1038"/>
      <c r="AX66" s="1038"/>
      <c r="AY66" s="1039"/>
      <c r="AZ66" s="1037" t="s">
        <v>384</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15">
      <c r="A68" s="236">
        <v>1</v>
      </c>
      <c r="B68" s="1021" t="s">
        <v>603</v>
      </c>
      <c r="C68" s="1022"/>
      <c r="D68" s="1022"/>
      <c r="E68" s="1022"/>
      <c r="F68" s="1022"/>
      <c r="G68" s="1022"/>
      <c r="H68" s="1022"/>
      <c r="I68" s="1022"/>
      <c r="J68" s="1022"/>
      <c r="K68" s="1022"/>
      <c r="L68" s="1022"/>
      <c r="M68" s="1022"/>
      <c r="N68" s="1022"/>
      <c r="O68" s="1022"/>
      <c r="P68" s="1023"/>
      <c r="Q68" s="1024">
        <v>49</v>
      </c>
      <c r="R68" s="1018"/>
      <c r="S68" s="1018"/>
      <c r="T68" s="1018"/>
      <c r="U68" s="1018"/>
      <c r="V68" s="1018">
        <v>46</v>
      </c>
      <c r="W68" s="1018"/>
      <c r="X68" s="1018"/>
      <c r="Y68" s="1018"/>
      <c r="Z68" s="1018"/>
      <c r="AA68" s="1018">
        <v>3</v>
      </c>
      <c r="AB68" s="1018"/>
      <c r="AC68" s="1018"/>
      <c r="AD68" s="1018"/>
      <c r="AE68" s="1018"/>
      <c r="AF68" s="1018">
        <v>3</v>
      </c>
      <c r="AG68" s="1018"/>
      <c r="AH68" s="1018"/>
      <c r="AI68" s="1018"/>
      <c r="AJ68" s="1018"/>
      <c r="AK68" s="1018" t="s">
        <v>624</v>
      </c>
      <c r="AL68" s="1018"/>
      <c r="AM68" s="1018"/>
      <c r="AN68" s="1018"/>
      <c r="AO68" s="1018"/>
      <c r="AP68" s="1018" t="s">
        <v>624</v>
      </c>
      <c r="AQ68" s="1018"/>
      <c r="AR68" s="1018"/>
      <c r="AS68" s="1018"/>
      <c r="AT68" s="1018"/>
      <c r="AU68" s="1018" t="s">
        <v>624</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15">
      <c r="A69" s="238">
        <v>2</v>
      </c>
      <c r="B69" s="1010" t="s">
        <v>604</v>
      </c>
      <c r="C69" s="1011"/>
      <c r="D69" s="1011"/>
      <c r="E69" s="1011"/>
      <c r="F69" s="1011"/>
      <c r="G69" s="1011"/>
      <c r="H69" s="1011"/>
      <c r="I69" s="1011"/>
      <c r="J69" s="1011"/>
      <c r="K69" s="1011"/>
      <c r="L69" s="1011"/>
      <c r="M69" s="1011"/>
      <c r="N69" s="1011"/>
      <c r="O69" s="1011"/>
      <c r="P69" s="1012"/>
      <c r="Q69" s="1013" t="s">
        <v>624</v>
      </c>
      <c r="R69" s="1007"/>
      <c r="S69" s="1007"/>
      <c r="T69" s="1007"/>
      <c r="U69" s="1007"/>
      <c r="V69" s="1007" t="s">
        <v>624</v>
      </c>
      <c r="W69" s="1007"/>
      <c r="X69" s="1007"/>
      <c r="Y69" s="1007"/>
      <c r="Z69" s="1007"/>
      <c r="AA69" s="1007" t="s">
        <v>624</v>
      </c>
      <c r="AB69" s="1007"/>
      <c r="AC69" s="1007"/>
      <c r="AD69" s="1007"/>
      <c r="AE69" s="1007"/>
      <c r="AF69" s="1007" t="s">
        <v>624</v>
      </c>
      <c r="AG69" s="1007"/>
      <c r="AH69" s="1007"/>
      <c r="AI69" s="1007"/>
      <c r="AJ69" s="1007"/>
      <c r="AK69" s="1007" t="s">
        <v>624</v>
      </c>
      <c r="AL69" s="1007"/>
      <c r="AM69" s="1007"/>
      <c r="AN69" s="1007"/>
      <c r="AO69" s="1007"/>
      <c r="AP69" s="1007" t="s">
        <v>624</v>
      </c>
      <c r="AQ69" s="1007"/>
      <c r="AR69" s="1007"/>
      <c r="AS69" s="1007"/>
      <c r="AT69" s="1007"/>
      <c r="AU69" s="1007" t="s">
        <v>624</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15">
      <c r="A70" s="238">
        <v>3</v>
      </c>
      <c r="B70" s="1010" t="s">
        <v>605</v>
      </c>
      <c r="C70" s="1011"/>
      <c r="D70" s="1011"/>
      <c r="E70" s="1011"/>
      <c r="F70" s="1011"/>
      <c r="G70" s="1011"/>
      <c r="H70" s="1011"/>
      <c r="I70" s="1011"/>
      <c r="J70" s="1011"/>
      <c r="K70" s="1011"/>
      <c r="L70" s="1011"/>
      <c r="M70" s="1011"/>
      <c r="N70" s="1011"/>
      <c r="O70" s="1011"/>
      <c r="P70" s="1012"/>
      <c r="Q70" s="1013">
        <v>3939</v>
      </c>
      <c r="R70" s="1007"/>
      <c r="S70" s="1007"/>
      <c r="T70" s="1007"/>
      <c r="U70" s="1007"/>
      <c r="V70" s="1007">
        <v>3914</v>
      </c>
      <c r="W70" s="1007"/>
      <c r="X70" s="1007"/>
      <c r="Y70" s="1007"/>
      <c r="Z70" s="1007"/>
      <c r="AA70" s="1007">
        <v>25</v>
      </c>
      <c r="AB70" s="1007"/>
      <c r="AC70" s="1007"/>
      <c r="AD70" s="1007"/>
      <c r="AE70" s="1007"/>
      <c r="AF70" s="1007">
        <v>25</v>
      </c>
      <c r="AG70" s="1007"/>
      <c r="AH70" s="1007"/>
      <c r="AI70" s="1007"/>
      <c r="AJ70" s="1007"/>
      <c r="AK70" s="1007" t="s">
        <v>624</v>
      </c>
      <c r="AL70" s="1007"/>
      <c r="AM70" s="1007"/>
      <c r="AN70" s="1007"/>
      <c r="AO70" s="1007"/>
      <c r="AP70" s="1007">
        <v>1050</v>
      </c>
      <c r="AQ70" s="1007"/>
      <c r="AR70" s="1007"/>
      <c r="AS70" s="1007"/>
      <c r="AT70" s="1007"/>
      <c r="AU70" s="1007">
        <v>529</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15">
      <c r="A71" s="238">
        <v>4</v>
      </c>
      <c r="B71" s="1010" t="s">
        <v>606</v>
      </c>
      <c r="C71" s="1011"/>
      <c r="D71" s="1011"/>
      <c r="E71" s="1011"/>
      <c r="F71" s="1011"/>
      <c r="G71" s="1011"/>
      <c r="H71" s="1011"/>
      <c r="I71" s="1011"/>
      <c r="J71" s="1011"/>
      <c r="K71" s="1011"/>
      <c r="L71" s="1011"/>
      <c r="M71" s="1011"/>
      <c r="N71" s="1011"/>
      <c r="O71" s="1011"/>
      <c r="P71" s="1012"/>
      <c r="Q71" s="1013" t="s">
        <v>624</v>
      </c>
      <c r="R71" s="1007"/>
      <c r="S71" s="1007"/>
      <c r="T71" s="1007"/>
      <c r="U71" s="1007"/>
      <c r="V71" s="1007" t="s">
        <v>624</v>
      </c>
      <c r="W71" s="1007"/>
      <c r="X71" s="1007"/>
      <c r="Y71" s="1007"/>
      <c r="Z71" s="1007"/>
      <c r="AA71" s="1007" t="s">
        <v>624</v>
      </c>
      <c r="AB71" s="1007"/>
      <c r="AC71" s="1007"/>
      <c r="AD71" s="1007"/>
      <c r="AE71" s="1007"/>
      <c r="AF71" s="1007" t="s">
        <v>624</v>
      </c>
      <c r="AG71" s="1007"/>
      <c r="AH71" s="1007"/>
      <c r="AI71" s="1007"/>
      <c r="AJ71" s="1007"/>
      <c r="AK71" s="1007" t="s">
        <v>624</v>
      </c>
      <c r="AL71" s="1007"/>
      <c r="AM71" s="1007"/>
      <c r="AN71" s="1007"/>
      <c r="AO71" s="1007"/>
      <c r="AP71" s="1007" t="s">
        <v>624</v>
      </c>
      <c r="AQ71" s="1007"/>
      <c r="AR71" s="1007"/>
      <c r="AS71" s="1007"/>
      <c r="AT71" s="1007"/>
      <c r="AU71" s="1007" t="s">
        <v>624</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15">
      <c r="A72" s="238">
        <v>5</v>
      </c>
      <c r="B72" s="1010" t="s">
        <v>607</v>
      </c>
      <c r="C72" s="1011"/>
      <c r="D72" s="1011"/>
      <c r="E72" s="1011"/>
      <c r="F72" s="1011"/>
      <c r="G72" s="1011"/>
      <c r="H72" s="1011"/>
      <c r="I72" s="1011"/>
      <c r="J72" s="1011"/>
      <c r="K72" s="1011"/>
      <c r="L72" s="1011"/>
      <c r="M72" s="1011"/>
      <c r="N72" s="1011"/>
      <c r="O72" s="1011"/>
      <c r="P72" s="1012"/>
      <c r="Q72" s="1013">
        <v>26</v>
      </c>
      <c r="R72" s="1007"/>
      <c r="S72" s="1007"/>
      <c r="T72" s="1007"/>
      <c r="U72" s="1007"/>
      <c r="V72" s="1007">
        <v>23</v>
      </c>
      <c r="W72" s="1007"/>
      <c r="X72" s="1007"/>
      <c r="Y72" s="1007"/>
      <c r="Z72" s="1007"/>
      <c r="AA72" s="1007">
        <v>3</v>
      </c>
      <c r="AB72" s="1007"/>
      <c r="AC72" s="1007"/>
      <c r="AD72" s="1007"/>
      <c r="AE72" s="1007"/>
      <c r="AF72" s="1007">
        <v>3</v>
      </c>
      <c r="AG72" s="1007"/>
      <c r="AH72" s="1007"/>
      <c r="AI72" s="1007"/>
      <c r="AJ72" s="1007"/>
      <c r="AK72" s="1007" t="s">
        <v>624</v>
      </c>
      <c r="AL72" s="1007"/>
      <c r="AM72" s="1007"/>
      <c r="AN72" s="1007"/>
      <c r="AO72" s="1007"/>
      <c r="AP72" s="1007" t="s">
        <v>624</v>
      </c>
      <c r="AQ72" s="1007"/>
      <c r="AR72" s="1007"/>
      <c r="AS72" s="1007"/>
      <c r="AT72" s="1007"/>
      <c r="AU72" s="1007" t="s">
        <v>624</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15">
      <c r="A73" s="238">
        <v>6</v>
      </c>
      <c r="B73" s="1010" t="s">
        <v>608</v>
      </c>
      <c r="C73" s="1011"/>
      <c r="D73" s="1011"/>
      <c r="E73" s="1011"/>
      <c r="F73" s="1011"/>
      <c r="G73" s="1011"/>
      <c r="H73" s="1011"/>
      <c r="I73" s="1011"/>
      <c r="J73" s="1011"/>
      <c r="K73" s="1011"/>
      <c r="L73" s="1011"/>
      <c r="M73" s="1011"/>
      <c r="N73" s="1011"/>
      <c r="O73" s="1011"/>
      <c r="P73" s="1012"/>
      <c r="Q73" s="1013">
        <v>55</v>
      </c>
      <c r="R73" s="1007"/>
      <c r="S73" s="1007"/>
      <c r="T73" s="1007"/>
      <c r="U73" s="1007"/>
      <c r="V73" s="1007">
        <v>51</v>
      </c>
      <c r="W73" s="1007"/>
      <c r="X73" s="1007"/>
      <c r="Y73" s="1007"/>
      <c r="Z73" s="1007"/>
      <c r="AA73" s="1007">
        <v>4</v>
      </c>
      <c r="AB73" s="1007"/>
      <c r="AC73" s="1007"/>
      <c r="AD73" s="1007"/>
      <c r="AE73" s="1007"/>
      <c r="AF73" s="1007">
        <v>4</v>
      </c>
      <c r="AG73" s="1007"/>
      <c r="AH73" s="1007"/>
      <c r="AI73" s="1007"/>
      <c r="AJ73" s="1007"/>
      <c r="AK73" s="1007">
        <v>6</v>
      </c>
      <c r="AL73" s="1007"/>
      <c r="AM73" s="1007"/>
      <c r="AN73" s="1007"/>
      <c r="AO73" s="1007"/>
      <c r="AP73" s="1007" t="s">
        <v>624</v>
      </c>
      <c r="AQ73" s="1007"/>
      <c r="AR73" s="1007"/>
      <c r="AS73" s="1007"/>
      <c r="AT73" s="1007"/>
      <c r="AU73" s="1007" t="s">
        <v>624</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15">
      <c r="A74" s="238">
        <v>7</v>
      </c>
      <c r="B74" s="1010" t="s">
        <v>609</v>
      </c>
      <c r="C74" s="1011"/>
      <c r="D74" s="1011"/>
      <c r="E74" s="1011"/>
      <c r="F74" s="1011"/>
      <c r="G74" s="1011"/>
      <c r="H74" s="1011"/>
      <c r="I74" s="1011"/>
      <c r="J74" s="1011"/>
      <c r="K74" s="1011"/>
      <c r="L74" s="1011"/>
      <c r="M74" s="1011"/>
      <c r="N74" s="1011"/>
      <c r="O74" s="1011"/>
      <c r="P74" s="1012"/>
      <c r="Q74" s="1013">
        <v>1388</v>
      </c>
      <c r="R74" s="1007"/>
      <c r="S74" s="1007"/>
      <c r="T74" s="1007"/>
      <c r="U74" s="1007"/>
      <c r="V74" s="1007">
        <v>1342</v>
      </c>
      <c r="W74" s="1007"/>
      <c r="X74" s="1007"/>
      <c r="Y74" s="1007"/>
      <c r="Z74" s="1007"/>
      <c r="AA74" s="1007">
        <v>46</v>
      </c>
      <c r="AB74" s="1007"/>
      <c r="AC74" s="1007"/>
      <c r="AD74" s="1007"/>
      <c r="AE74" s="1007"/>
      <c r="AF74" s="1007">
        <v>46</v>
      </c>
      <c r="AG74" s="1007"/>
      <c r="AH74" s="1007"/>
      <c r="AI74" s="1007"/>
      <c r="AJ74" s="1007"/>
      <c r="AK74" s="1007">
        <v>52</v>
      </c>
      <c r="AL74" s="1007"/>
      <c r="AM74" s="1007"/>
      <c r="AN74" s="1007"/>
      <c r="AO74" s="1007"/>
      <c r="AP74" s="1007">
        <v>1448</v>
      </c>
      <c r="AQ74" s="1007"/>
      <c r="AR74" s="1007"/>
      <c r="AS74" s="1007"/>
      <c r="AT74" s="1007"/>
      <c r="AU74" s="1007" t="s">
        <v>624</v>
      </c>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15">
      <c r="A75" s="238">
        <v>8</v>
      </c>
      <c r="B75" s="1010" t="s">
        <v>610</v>
      </c>
      <c r="C75" s="1011"/>
      <c r="D75" s="1011"/>
      <c r="E75" s="1011"/>
      <c r="F75" s="1011"/>
      <c r="G75" s="1011"/>
      <c r="H75" s="1011"/>
      <c r="I75" s="1011"/>
      <c r="J75" s="1011"/>
      <c r="K75" s="1011"/>
      <c r="L75" s="1011"/>
      <c r="M75" s="1011"/>
      <c r="N75" s="1011"/>
      <c r="O75" s="1011"/>
      <c r="P75" s="1012"/>
      <c r="Q75" s="1014">
        <v>9</v>
      </c>
      <c r="R75" s="1015"/>
      <c r="S75" s="1015"/>
      <c r="T75" s="1015"/>
      <c r="U75" s="1016"/>
      <c r="V75" s="1017">
        <v>8</v>
      </c>
      <c r="W75" s="1015"/>
      <c r="X75" s="1015"/>
      <c r="Y75" s="1015"/>
      <c r="Z75" s="1016"/>
      <c r="AA75" s="1017">
        <v>1</v>
      </c>
      <c r="AB75" s="1015"/>
      <c r="AC75" s="1015"/>
      <c r="AD75" s="1015"/>
      <c r="AE75" s="1016"/>
      <c r="AF75" s="1017">
        <v>1</v>
      </c>
      <c r="AG75" s="1015"/>
      <c r="AH75" s="1015"/>
      <c r="AI75" s="1015"/>
      <c r="AJ75" s="1016"/>
      <c r="AK75" s="1017" t="s">
        <v>624</v>
      </c>
      <c r="AL75" s="1015"/>
      <c r="AM75" s="1015"/>
      <c r="AN75" s="1015"/>
      <c r="AO75" s="1016"/>
      <c r="AP75" s="1017" t="s">
        <v>624</v>
      </c>
      <c r="AQ75" s="1015"/>
      <c r="AR75" s="1015"/>
      <c r="AS75" s="1015"/>
      <c r="AT75" s="1016"/>
      <c r="AU75" s="1017" t="s">
        <v>624</v>
      </c>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15">
      <c r="A76" s="238">
        <v>9</v>
      </c>
      <c r="B76" s="1010" t="s">
        <v>611</v>
      </c>
      <c r="C76" s="1011"/>
      <c r="D76" s="1011"/>
      <c r="E76" s="1011"/>
      <c r="F76" s="1011"/>
      <c r="G76" s="1011"/>
      <c r="H76" s="1011"/>
      <c r="I76" s="1011"/>
      <c r="J76" s="1011"/>
      <c r="K76" s="1011"/>
      <c r="L76" s="1011"/>
      <c r="M76" s="1011"/>
      <c r="N76" s="1011"/>
      <c r="O76" s="1011"/>
      <c r="P76" s="1012"/>
      <c r="Q76" s="1014">
        <v>32</v>
      </c>
      <c r="R76" s="1015"/>
      <c r="S76" s="1015"/>
      <c r="T76" s="1015"/>
      <c r="U76" s="1016"/>
      <c r="V76" s="1017">
        <v>31</v>
      </c>
      <c r="W76" s="1015"/>
      <c r="X76" s="1015"/>
      <c r="Y76" s="1015"/>
      <c r="Z76" s="1016"/>
      <c r="AA76" s="1017">
        <v>1</v>
      </c>
      <c r="AB76" s="1015"/>
      <c r="AC76" s="1015"/>
      <c r="AD76" s="1015"/>
      <c r="AE76" s="1016"/>
      <c r="AF76" s="1017">
        <v>1</v>
      </c>
      <c r="AG76" s="1015"/>
      <c r="AH76" s="1015"/>
      <c r="AI76" s="1015"/>
      <c r="AJ76" s="1016"/>
      <c r="AK76" s="1017" t="s">
        <v>624</v>
      </c>
      <c r="AL76" s="1015"/>
      <c r="AM76" s="1015"/>
      <c r="AN76" s="1015"/>
      <c r="AO76" s="1016"/>
      <c r="AP76" s="1017" t="s">
        <v>624</v>
      </c>
      <c r="AQ76" s="1015"/>
      <c r="AR76" s="1015"/>
      <c r="AS76" s="1015"/>
      <c r="AT76" s="1016"/>
      <c r="AU76" s="1017" t="s">
        <v>624</v>
      </c>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15">
      <c r="A77" s="238">
        <v>10</v>
      </c>
      <c r="B77" s="1010" t="s">
        <v>612</v>
      </c>
      <c r="C77" s="1011"/>
      <c r="D77" s="1011"/>
      <c r="E77" s="1011"/>
      <c r="F77" s="1011"/>
      <c r="G77" s="1011"/>
      <c r="H77" s="1011"/>
      <c r="I77" s="1011"/>
      <c r="J77" s="1011"/>
      <c r="K77" s="1011"/>
      <c r="L77" s="1011"/>
      <c r="M77" s="1011"/>
      <c r="N77" s="1011"/>
      <c r="O77" s="1011"/>
      <c r="P77" s="1012"/>
      <c r="Q77" s="1014">
        <v>42</v>
      </c>
      <c r="R77" s="1015"/>
      <c r="S77" s="1015"/>
      <c r="T77" s="1015"/>
      <c r="U77" s="1016"/>
      <c r="V77" s="1017">
        <v>33</v>
      </c>
      <c r="W77" s="1015"/>
      <c r="X77" s="1015"/>
      <c r="Y77" s="1015"/>
      <c r="Z77" s="1016"/>
      <c r="AA77" s="1017">
        <v>9</v>
      </c>
      <c r="AB77" s="1015"/>
      <c r="AC77" s="1015"/>
      <c r="AD77" s="1015"/>
      <c r="AE77" s="1016"/>
      <c r="AF77" s="1017">
        <v>9</v>
      </c>
      <c r="AG77" s="1015"/>
      <c r="AH77" s="1015"/>
      <c r="AI77" s="1015"/>
      <c r="AJ77" s="1016"/>
      <c r="AK77" s="1017">
        <v>1</v>
      </c>
      <c r="AL77" s="1015"/>
      <c r="AM77" s="1015"/>
      <c r="AN77" s="1015"/>
      <c r="AO77" s="1016"/>
      <c r="AP77" s="1017" t="s">
        <v>624</v>
      </c>
      <c r="AQ77" s="1015"/>
      <c r="AR77" s="1015"/>
      <c r="AS77" s="1015"/>
      <c r="AT77" s="1016"/>
      <c r="AU77" s="1017" t="s">
        <v>624</v>
      </c>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15">
      <c r="A78" s="238">
        <v>11</v>
      </c>
      <c r="B78" s="1010" t="s">
        <v>613</v>
      </c>
      <c r="C78" s="1011"/>
      <c r="D78" s="1011"/>
      <c r="E78" s="1011"/>
      <c r="F78" s="1011"/>
      <c r="G78" s="1011"/>
      <c r="H78" s="1011"/>
      <c r="I78" s="1011"/>
      <c r="J78" s="1011"/>
      <c r="K78" s="1011"/>
      <c r="L78" s="1011"/>
      <c r="M78" s="1011"/>
      <c r="N78" s="1011"/>
      <c r="O78" s="1011"/>
      <c r="P78" s="1012"/>
      <c r="Q78" s="1013">
        <v>301</v>
      </c>
      <c r="R78" s="1007"/>
      <c r="S78" s="1007"/>
      <c r="T78" s="1007"/>
      <c r="U78" s="1007"/>
      <c r="V78" s="1007">
        <v>283</v>
      </c>
      <c r="W78" s="1007"/>
      <c r="X78" s="1007"/>
      <c r="Y78" s="1007"/>
      <c r="Z78" s="1007"/>
      <c r="AA78" s="1007">
        <v>18</v>
      </c>
      <c r="AB78" s="1007"/>
      <c r="AC78" s="1007"/>
      <c r="AD78" s="1007"/>
      <c r="AE78" s="1007"/>
      <c r="AF78" s="1007">
        <v>18</v>
      </c>
      <c r="AG78" s="1007"/>
      <c r="AH78" s="1007"/>
      <c r="AI78" s="1007"/>
      <c r="AJ78" s="1007"/>
      <c r="AK78" s="1007">
        <v>17</v>
      </c>
      <c r="AL78" s="1007"/>
      <c r="AM78" s="1007"/>
      <c r="AN78" s="1007"/>
      <c r="AO78" s="1007"/>
      <c r="AP78" s="1007" t="s">
        <v>624</v>
      </c>
      <c r="AQ78" s="1007"/>
      <c r="AR78" s="1007"/>
      <c r="AS78" s="1007"/>
      <c r="AT78" s="1007"/>
      <c r="AU78" s="1007" t="s">
        <v>624</v>
      </c>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15">
      <c r="A79" s="238">
        <v>12</v>
      </c>
      <c r="B79" s="1010" t="s">
        <v>614</v>
      </c>
      <c r="C79" s="1011"/>
      <c r="D79" s="1011"/>
      <c r="E79" s="1011"/>
      <c r="F79" s="1011"/>
      <c r="G79" s="1011"/>
      <c r="H79" s="1011"/>
      <c r="I79" s="1011"/>
      <c r="J79" s="1011"/>
      <c r="K79" s="1011"/>
      <c r="L79" s="1011"/>
      <c r="M79" s="1011"/>
      <c r="N79" s="1011"/>
      <c r="O79" s="1011"/>
      <c r="P79" s="1012"/>
      <c r="Q79" s="1013">
        <v>162</v>
      </c>
      <c r="R79" s="1007"/>
      <c r="S79" s="1007"/>
      <c r="T79" s="1007"/>
      <c r="U79" s="1007"/>
      <c r="V79" s="1007">
        <v>134</v>
      </c>
      <c r="W79" s="1007"/>
      <c r="X79" s="1007"/>
      <c r="Y79" s="1007"/>
      <c r="Z79" s="1007"/>
      <c r="AA79" s="1007">
        <v>28</v>
      </c>
      <c r="AB79" s="1007"/>
      <c r="AC79" s="1007"/>
      <c r="AD79" s="1007"/>
      <c r="AE79" s="1007"/>
      <c r="AF79" s="1007">
        <v>28</v>
      </c>
      <c r="AG79" s="1007"/>
      <c r="AH79" s="1007"/>
      <c r="AI79" s="1007"/>
      <c r="AJ79" s="1007"/>
      <c r="AK79" s="1007" t="s">
        <v>624</v>
      </c>
      <c r="AL79" s="1007"/>
      <c r="AM79" s="1007"/>
      <c r="AN79" s="1007"/>
      <c r="AO79" s="1007"/>
      <c r="AP79" s="1007" t="s">
        <v>624</v>
      </c>
      <c r="AQ79" s="1007"/>
      <c r="AR79" s="1007"/>
      <c r="AS79" s="1007"/>
      <c r="AT79" s="1007"/>
      <c r="AU79" s="1007" t="s">
        <v>624</v>
      </c>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15">
      <c r="A80" s="238">
        <v>13</v>
      </c>
      <c r="B80" s="1010" t="s">
        <v>615</v>
      </c>
      <c r="C80" s="1011"/>
      <c r="D80" s="1011"/>
      <c r="E80" s="1011"/>
      <c r="F80" s="1011"/>
      <c r="G80" s="1011"/>
      <c r="H80" s="1011"/>
      <c r="I80" s="1011"/>
      <c r="J80" s="1011"/>
      <c r="K80" s="1011"/>
      <c r="L80" s="1011"/>
      <c r="M80" s="1011"/>
      <c r="N80" s="1011"/>
      <c r="O80" s="1011"/>
      <c r="P80" s="1012"/>
      <c r="Q80" s="1013">
        <v>564</v>
      </c>
      <c r="R80" s="1007"/>
      <c r="S80" s="1007"/>
      <c r="T80" s="1007"/>
      <c r="U80" s="1007"/>
      <c r="V80" s="1007">
        <v>543</v>
      </c>
      <c r="W80" s="1007"/>
      <c r="X80" s="1007"/>
      <c r="Y80" s="1007"/>
      <c r="Z80" s="1007"/>
      <c r="AA80" s="1007">
        <v>21</v>
      </c>
      <c r="AB80" s="1007"/>
      <c r="AC80" s="1007"/>
      <c r="AD80" s="1007"/>
      <c r="AE80" s="1007"/>
      <c r="AF80" s="1007">
        <v>21</v>
      </c>
      <c r="AG80" s="1007"/>
      <c r="AH80" s="1007"/>
      <c r="AI80" s="1007"/>
      <c r="AJ80" s="1007"/>
      <c r="AK80" s="1007" t="s">
        <v>624</v>
      </c>
      <c r="AL80" s="1007"/>
      <c r="AM80" s="1007"/>
      <c r="AN80" s="1007"/>
      <c r="AO80" s="1007"/>
      <c r="AP80" s="1007" t="s">
        <v>624</v>
      </c>
      <c r="AQ80" s="1007"/>
      <c r="AR80" s="1007"/>
      <c r="AS80" s="1007"/>
      <c r="AT80" s="1007"/>
      <c r="AU80" s="1007" t="s">
        <v>624</v>
      </c>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15">
      <c r="A81" s="238">
        <v>14</v>
      </c>
      <c r="B81" s="1010" t="s">
        <v>616</v>
      </c>
      <c r="C81" s="1011"/>
      <c r="D81" s="1011"/>
      <c r="E81" s="1011"/>
      <c r="F81" s="1011"/>
      <c r="G81" s="1011"/>
      <c r="H81" s="1011"/>
      <c r="I81" s="1011"/>
      <c r="J81" s="1011"/>
      <c r="K81" s="1011"/>
      <c r="L81" s="1011"/>
      <c r="M81" s="1011"/>
      <c r="N81" s="1011"/>
      <c r="O81" s="1011"/>
      <c r="P81" s="1012"/>
      <c r="Q81" s="1013">
        <v>111158</v>
      </c>
      <c r="R81" s="1007"/>
      <c r="S81" s="1007"/>
      <c r="T81" s="1007"/>
      <c r="U81" s="1007"/>
      <c r="V81" s="1007">
        <v>110498</v>
      </c>
      <c r="W81" s="1007"/>
      <c r="X81" s="1007"/>
      <c r="Y81" s="1007"/>
      <c r="Z81" s="1007"/>
      <c r="AA81" s="1007">
        <v>660</v>
      </c>
      <c r="AB81" s="1007"/>
      <c r="AC81" s="1007"/>
      <c r="AD81" s="1007"/>
      <c r="AE81" s="1007"/>
      <c r="AF81" s="1007">
        <v>660</v>
      </c>
      <c r="AG81" s="1007"/>
      <c r="AH81" s="1007"/>
      <c r="AI81" s="1007"/>
      <c r="AJ81" s="1007"/>
      <c r="AK81" s="1007">
        <v>703</v>
      </c>
      <c r="AL81" s="1007"/>
      <c r="AM81" s="1007"/>
      <c r="AN81" s="1007"/>
      <c r="AO81" s="1007"/>
      <c r="AP81" s="1007" t="s">
        <v>624</v>
      </c>
      <c r="AQ81" s="1007"/>
      <c r="AR81" s="1007"/>
      <c r="AS81" s="1007"/>
      <c r="AT81" s="1007"/>
      <c r="AU81" s="1007" t="s">
        <v>624</v>
      </c>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15">
      <c r="A82" s="238">
        <v>15</v>
      </c>
      <c r="B82" s="1010" t="s">
        <v>617</v>
      </c>
      <c r="C82" s="1011"/>
      <c r="D82" s="1011"/>
      <c r="E82" s="1011"/>
      <c r="F82" s="1011"/>
      <c r="G82" s="1011"/>
      <c r="H82" s="1011"/>
      <c r="I82" s="1011"/>
      <c r="J82" s="1011"/>
      <c r="K82" s="1011"/>
      <c r="L82" s="1011"/>
      <c r="M82" s="1011"/>
      <c r="N82" s="1011"/>
      <c r="O82" s="1011"/>
      <c r="P82" s="1012"/>
      <c r="Q82" s="1013">
        <v>2095</v>
      </c>
      <c r="R82" s="1007"/>
      <c r="S82" s="1007"/>
      <c r="T82" s="1007"/>
      <c r="U82" s="1007"/>
      <c r="V82" s="1007">
        <v>2037</v>
      </c>
      <c r="W82" s="1007"/>
      <c r="X82" s="1007"/>
      <c r="Y82" s="1007"/>
      <c r="Z82" s="1007"/>
      <c r="AA82" s="1007">
        <v>58</v>
      </c>
      <c r="AB82" s="1007"/>
      <c r="AC82" s="1007"/>
      <c r="AD82" s="1007"/>
      <c r="AE82" s="1007"/>
      <c r="AF82" s="1007">
        <v>58</v>
      </c>
      <c r="AG82" s="1007"/>
      <c r="AH82" s="1007"/>
      <c r="AI82" s="1007"/>
      <c r="AJ82" s="1007"/>
      <c r="AK82" s="1007" t="s">
        <v>624</v>
      </c>
      <c r="AL82" s="1007"/>
      <c r="AM82" s="1007"/>
      <c r="AN82" s="1007"/>
      <c r="AO82" s="1007"/>
      <c r="AP82" s="1007">
        <v>6419</v>
      </c>
      <c r="AQ82" s="1007"/>
      <c r="AR82" s="1007"/>
      <c r="AS82" s="1007"/>
      <c r="AT82" s="1007"/>
      <c r="AU82" s="1007">
        <v>4558</v>
      </c>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15">
      <c r="A83" s="238">
        <v>16</v>
      </c>
      <c r="B83" s="1010" t="s">
        <v>618</v>
      </c>
      <c r="C83" s="1011"/>
      <c r="D83" s="1011"/>
      <c r="E83" s="1011"/>
      <c r="F83" s="1011"/>
      <c r="G83" s="1011"/>
      <c r="H83" s="1011"/>
      <c r="I83" s="1011"/>
      <c r="J83" s="1011"/>
      <c r="K83" s="1011"/>
      <c r="L83" s="1011"/>
      <c r="M83" s="1011"/>
      <c r="N83" s="1011"/>
      <c r="O83" s="1011"/>
      <c r="P83" s="1012"/>
      <c r="Q83" s="1013">
        <v>4645</v>
      </c>
      <c r="R83" s="1007"/>
      <c r="S83" s="1007"/>
      <c r="T83" s="1007"/>
      <c r="U83" s="1007"/>
      <c r="V83" s="1007">
        <v>4355</v>
      </c>
      <c r="W83" s="1007"/>
      <c r="X83" s="1007"/>
      <c r="Y83" s="1007"/>
      <c r="Z83" s="1007"/>
      <c r="AA83" s="1007">
        <v>290</v>
      </c>
      <c r="AB83" s="1007"/>
      <c r="AC83" s="1007"/>
      <c r="AD83" s="1007"/>
      <c r="AE83" s="1007"/>
      <c r="AF83" s="1007">
        <v>290</v>
      </c>
      <c r="AG83" s="1007"/>
      <c r="AH83" s="1007"/>
      <c r="AI83" s="1007"/>
      <c r="AJ83" s="1007"/>
      <c r="AK83" s="1007">
        <v>65</v>
      </c>
      <c r="AL83" s="1007"/>
      <c r="AM83" s="1007"/>
      <c r="AN83" s="1007"/>
      <c r="AO83" s="1007"/>
      <c r="AP83" s="1007" t="s">
        <v>624</v>
      </c>
      <c r="AQ83" s="1007"/>
      <c r="AR83" s="1007"/>
      <c r="AS83" s="1007"/>
      <c r="AT83" s="1007"/>
      <c r="AU83" s="1007" t="s">
        <v>624</v>
      </c>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15">
      <c r="A84" s="238">
        <v>17</v>
      </c>
      <c r="B84" s="1010" t="s">
        <v>619</v>
      </c>
      <c r="C84" s="1011"/>
      <c r="D84" s="1011"/>
      <c r="E84" s="1011"/>
      <c r="F84" s="1011"/>
      <c r="G84" s="1011"/>
      <c r="H84" s="1011"/>
      <c r="I84" s="1011"/>
      <c r="J84" s="1011"/>
      <c r="K84" s="1011"/>
      <c r="L84" s="1011"/>
      <c r="M84" s="1011"/>
      <c r="N84" s="1011"/>
      <c r="O84" s="1011"/>
      <c r="P84" s="1012"/>
      <c r="Q84" s="1013">
        <v>763</v>
      </c>
      <c r="R84" s="1007"/>
      <c r="S84" s="1007"/>
      <c r="T84" s="1007"/>
      <c r="U84" s="1007"/>
      <c r="V84" s="1007">
        <v>760</v>
      </c>
      <c r="W84" s="1007"/>
      <c r="X84" s="1007"/>
      <c r="Y84" s="1007"/>
      <c r="Z84" s="1007"/>
      <c r="AA84" s="1007">
        <v>3</v>
      </c>
      <c r="AB84" s="1007"/>
      <c r="AC84" s="1007"/>
      <c r="AD84" s="1007"/>
      <c r="AE84" s="1007"/>
      <c r="AF84" s="1007">
        <v>3</v>
      </c>
      <c r="AG84" s="1007"/>
      <c r="AH84" s="1007"/>
      <c r="AI84" s="1007"/>
      <c r="AJ84" s="1007"/>
      <c r="AK84" s="1007">
        <v>9</v>
      </c>
      <c r="AL84" s="1007"/>
      <c r="AM84" s="1007"/>
      <c r="AN84" s="1007"/>
      <c r="AO84" s="1007"/>
      <c r="AP84" s="1007" t="s">
        <v>624</v>
      </c>
      <c r="AQ84" s="1007"/>
      <c r="AR84" s="1007"/>
      <c r="AS84" s="1007"/>
      <c r="AT84" s="1007"/>
      <c r="AU84" s="1007" t="s">
        <v>624</v>
      </c>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15">
      <c r="A85" s="238">
        <v>18</v>
      </c>
      <c r="B85" s="1010" t="s">
        <v>620</v>
      </c>
      <c r="C85" s="1011"/>
      <c r="D85" s="1011"/>
      <c r="E85" s="1011"/>
      <c r="F85" s="1011"/>
      <c r="G85" s="1011"/>
      <c r="H85" s="1011"/>
      <c r="I85" s="1011"/>
      <c r="J85" s="1011"/>
      <c r="K85" s="1011"/>
      <c r="L85" s="1011"/>
      <c r="M85" s="1011"/>
      <c r="N85" s="1011"/>
      <c r="O85" s="1011"/>
      <c r="P85" s="1012"/>
      <c r="Q85" s="1013">
        <v>461</v>
      </c>
      <c r="R85" s="1007"/>
      <c r="S85" s="1007"/>
      <c r="T85" s="1007"/>
      <c r="U85" s="1007"/>
      <c r="V85" s="1007">
        <v>439</v>
      </c>
      <c r="W85" s="1007"/>
      <c r="X85" s="1007"/>
      <c r="Y85" s="1007"/>
      <c r="Z85" s="1007"/>
      <c r="AA85" s="1007">
        <v>22</v>
      </c>
      <c r="AB85" s="1007"/>
      <c r="AC85" s="1007"/>
      <c r="AD85" s="1007"/>
      <c r="AE85" s="1007"/>
      <c r="AF85" s="1007">
        <v>22</v>
      </c>
      <c r="AG85" s="1007"/>
      <c r="AH85" s="1007"/>
      <c r="AI85" s="1007"/>
      <c r="AJ85" s="1007"/>
      <c r="AK85" s="1007" t="s">
        <v>624</v>
      </c>
      <c r="AL85" s="1007"/>
      <c r="AM85" s="1007"/>
      <c r="AN85" s="1007"/>
      <c r="AO85" s="1007"/>
      <c r="AP85" s="1007">
        <v>3345</v>
      </c>
      <c r="AQ85" s="1007"/>
      <c r="AR85" s="1007"/>
      <c r="AS85" s="1007"/>
      <c r="AT85" s="1007"/>
      <c r="AU85" s="1007">
        <v>615</v>
      </c>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15">
      <c r="A86" s="238">
        <v>19</v>
      </c>
      <c r="B86" s="1010" t="s">
        <v>621</v>
      </c>
      <c r="C86" s="1011"/>
      <c r="D86" s="1011"/>
      <c r="E86" s="1011"/>
      <c r="F86" s="1011"/>
      <c r="G86" s="1011"/>
      <c r="H86" s="1011"/>
      <c r="I86" s="1011"/>
      <c r="J86" s="1011"/>
      <c r="K86" s="1011"/>
      <c r="L86" s="1011"/>
      <c r="M86" s="1011"/>
      <c r="N86" s="1011"/>
      <c r="O86" s="1011"/>
      <c r="P86" s="1012"/>
      <c r="Q86" s="1013">
        <v>13</v>
      </c>
      <c r="R86" s="1007"/>
      <c r="S86" s="1007"/>
      <c r="T86" s="1007"/>
      <c r="U86" s="1007"/>
      <c r="V86" s="1007">
        <v>11</v>
      </c>
      <c r="W86" s="1007"/>
      <c r="X86" s="1007"/>
      <c r="Y86" s="1007"/>
      <c r="Z86" s="1007"/>
      <c r="AA86" s="1007">
        <v>2</v>
      </c>
      <c r="AB86" s="1007"/>
      <c r="AC86" s="1007"/>
      <c r="AD86" s="1007"/>
      <c r="AE86" s="1007"/>
      <c r="AF86" s="1007">
        <v>2</v>
      </c>
      <c r="AG86" s="1007"/>
      <c r="AH86" s="1007"/>
      <c r="AI86" s="1007"/>
      <c r="AJ86" s="1007"/>
      <c r="AK86" s="1007" t="s">
        <v>624</v>
      </c>
      <c r="AL86" s="1007"/>
      <c r="AM86" s="1007"/>
      <c r="AN86" s="1007"/>
      <c r="AO86" s="1007"/>
      <c r="AP86" s="1007" t="s">
        <v>624</v>
      </c>
      <c r="AQ86" s="1007"/>
      <c r="AR86" s="1007"/>
      <c r="AS86" s="1007"/>
      <c r="AT86" s="1007"/>
      <c r="AU86" s="1007" t="s">
        <v>624</v>
      </c>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15">
      <c r="A87" s="244">
        <v>20</v>
      </c>
      <c r="B87" s="1000" t="s">
        <v>622</v>
      </c>
      <c r="C87" s="1001"/>
      <c r="D87" s="1001"/>
      <c r="E87" s="1001"/>
      <c r="F87" s="1001"/>
      <c r="G87" s="1001"/>
      <c r="H87" s="1001"/>
      <c r="I87" s="1001"/>
      <c r="J87" s="1001"/>
      <c r="K87" s="1001"/>
      <c r="L87" s="1001"/>
      <c r="M87" s="1001"/>
      <c r="N87" s="1001"/>
      <c r="O87" s="1001"/>
      <c r="P87" s="1002"/>
      <c r="Q87" s="1003">
        <v>52</v>
      </c>
      <c r="R87" s="1004"/>
      <c r="S87" s="1004"/>
      <c r="T87" s="1004"/>
      <c r="U87" s="1004"/>
      <c r="V87" s="1004">
        <v>51</v>
      </c>
      <c r="W87" s="1004"/>
      <c r="X87" s="1004"/>
      <c r="Y87" s="1004"/>
      <c r="Z87" s="1004"/>
      <c r="AA87" s="1004">
        <v>1</v>
      </c>
      <c r="AB87" s="1004"/>
      <c r="AC87" s="1004"/>
      <c r="AD87" s="1004"/>
      <c r="AE87" s="1004"/>
      <c r="AF87" s="1004">
        <v>1</v>
      </c>
      <c r="AG87" s="1004"/>
      <c r="AH87" s="1004"/>
      <c r="AI87" s="1004"/>
      <c r="AJ87" s="1004"/>
      <c r="AK87" s="1004" t="s">
        <v>624</v>
      </c>
      <c r="AL87" s="1004"/>
      <c r="AM87" s="1004"/>
      <c r="AN87" s="1004"/>
      <c r="AO87" s="1004"/>
      <c r="AP87" s="1004" t="s">
        <v>624</v>
      </c>
      <c r="AQ87" s="1004"/>
      <c r="AR87" s="1004"/>
      <c r="AS87" s="1004"/>
      <c r="AT87" s="1004"/>
      <c r="AU87" s="1004" t="s">
        <v>624</v>
      </c>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
      <c r="A88" s="240" t="s">
        <v>399</v>
      </c>
      <c r="B88" s="973" t="s">
        <v>437</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399</v>
      </c>
      <c r="BR102" s="973" t="s">
        <v>438</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439</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440</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441</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442</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78" t="s">
        <v>443</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444</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15">
      <c r="A109" s="931" t="s">
        <v>445</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446</v>
      </c>
      <c r="AB109" s="932"/>
      <c r="AC109" s="932"/>
      <c r="AD109" s="932"/>
      <c r="AE109" s="933"/>
      <c r="AF109" s="934" t="s">
        <v>447</v>
      </c>
      <c r="AG109" s="932"/>
      <c r="AH109" s="932"/>
      <c r="AI109" s="932"/>
      <c r="AJ109" s="933"/>
      <c r="AK109" s="934" t="s">
        <v>313</v>
      </c>
      <c r="AL109" s="932"/>
      <c r="AM109" s="932"/>
      <c r="AN109" s="932"/>
      <c r="AO109" s="933"/>
      <c r="AP109" s="934" t="s">
        <v>448</v>
      </c>
      <c r="AQ109" s="932"/>
      <c r="AR109" s="932"/>
      <c r="AS109" s="932"/>
      <c r="AT109" s="965"/>
      <c r="AU109" s="931" t="s">
        <v>445</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446</v>
      </c>
      <c r="BR109" s="932"/>
      <c r="BS109" s="932"/>
      <c r="BT109" s="932"/>
      <c r="BU109" s="933"/>
      <c r="BV109" s="934" t="s">
        <v>447</v>
      </c>
      <c r="BW109" s="932"/>
      <c r="BX109" s="932"/>
      <c r="BY109" s="932"/>
      <c r="BZ109" s="933"/>
      <c r="CA109" s="934" t="s">
        <v>313</v>
      </c>
      <c r="CB109" s="932"/>
      <c r="CC109" s="932"/>
      <c r="CD109" s="932"/>
      <c r="CE109" s="933"/>
      <c r="CF109" s="972" t="s">
        <v>448</v>
      </c>
      <c r="CG109" s="972"/>
      <c r="CH109" s="972"/>
      <c r="CI109" s="972"/>
      <c r="CJ109" s="972"/>
      <c r="CK109" s="934" t="s">
        <v>449</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446</v>
      </c>
      <c r="DH109" s="932"/>
      <c r="DI109" s="932"/>
      <c r="DJ109" s="932"/>
      <c r="DK109" s="933"/>
      <c r="DL109" s="934" t="s">
        <v>447</v>
      </c>
      <c r="DM109" s="932"/>
      <c r="DN109" s="932"/>
      <c r="DO109" s="932"/>
      <c r="DP109" s="933"/>
      <c r="DQ109" s="934" t="s">
        <v>313</v>
      </c>
      <c r="DR109" s="932"/>
      <c r="DS109" s="932"/>
      <c r="DT109" s="932"/>
      <c r="DU109" s="933"/>
      <c r="DV109" s="934" t="s">
        <v>448</v>
      </c>
      <c r="DW109" s="932"/>
      <c r="DX109" s="932"/>
      <c r="DY109" s="932"/>
      <c r="DZ109" s="965"/>
    </row>
    <row r="110" spans="1:131" s="230" customFormat="1" ht="26.25" customHeight="1" x14ac:dyDescent="0.15">
      <c r="A110" s="843" t="s">
        <v>450</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7544192</v>
      </c>
      <c r="AB110" s="925"/>
      <c r="AC110" s="925"/>
      <c r="AD110" s="925"/>
      <c r="AE110" s="926"/>
      <c r="AF110" s="927">
        <v>7989484</v>
      </c>
      <c r="AG110" s="925"/>
      <c r="AH110" s="925"/>
      <c r="AI110" s="925"/>
      <c r="AJ110" s="926"/>
      <c r="AK110" s="927">
        <v>8384549</v>
      </c>
      <c r="AL110" s="925"/>
      <c r="AM110" s="925"/>
      <c r="AN110" s="925"/>
      <c r="AO110" s="926"/>
      <c r="AP110" s="928">
        <v>22.3</v>
      </c>
      <c r="AQ110" s="929"/>
      <c r="AR110" s="929"/>
      <c r="AS110" s="929"/>
      <c r="AT110" s="930"/>
      <c r="AU110" s="966" t="s">
        <v>75</v>
      </c>
      <c r="AV110" s="967"/>
      <c r="AW110" s="967"/>
      <c r="AX110" s="967"/>
      <c r="AY110" s="967"/>
      <c r="AZ110" s="896" t="s">
        <v>451</v>
      </c>
      <c r="BA110" s="844"/>
      <c r="BB110" s="844"/>
      <c r="BC110" s="844"/>
      <c r="BD110" s="844"/>
      <c r="BE110" s="844"/>
      <c r="BF110" s="844"/>
      <c r="BG110" s="844"/>
      <c r="BH110" s="844"/>
      <c r="BI110" s="844"/>
      <c r="BJ110" s="844"/>
      <c r="BK110" s="844"/>
      <c r="BL110" s="844"/>
      <c r="BM110" s="844"/>
      <c r="BN110" s="844"/>
      <c r="BO110" s="844"/>
      <c r="BP110" s="845"/>
      <c r="BQ110" s="897">
        <v>78192947</v>
      </c>
      <c r="BR110" s="878"/>
      <c r="BS110" s="878"/>
      <c r="BT110" s="878"/>
      <c r="BU110" s="878"/>
      <c r="BV110" s="878">
        <v>76640871</v>
      </c>
      <c r="BW110" s="878"/>
      <c r="BX110" s="878"/>
      <c r="BY110" s="878"/>
      <c r="BZ110" s="878"/>
      <c r="CA110" s="878">
        <v>72352218</v>
      </c>
      <c r="CB110" s="878"/>
      <c r="CC110" s="878"/>
      <c r="CD110" s="878"/>
      <c r="CE110" s="878"/>
      <c r="CF110" s="902">
        <v>192.6</v>
      </c>
      <c r="CG110" s="903"/>
      <c r="CH110" s="903"/>
      <c r="CI110" s="903"/>
      <c r="CJ110" s="903"/>
      <c r="CK110" s="962" t="s">
        <v>452</v>
      </c>
      <c r="CL110" s="855"/>
      <c r="CM110" s="896" t="s">
        <v>453</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454</v>
      </c>
      <c r="DH110" s="878"/>
      <c r="DI110" s="878"/>
      <c r="DJ110" s="878"/>
      <c r="DK110" s="878"/>
      <c r="DL110" s="878" t="s">
        <v>401</v>
      </c>
      <c r="DM110" s="878"/>
      <c r="DN110" s="878"/>
      <c r="DO110" s="878"/>
      <c r="DP110" s="878"/>
      <c r="DQ110" s="878" t="s">
        <v>455</v>
      </c>
      <c r="DR110" s="878"/>
      <c r="DS110" s="878"/>
      <c r="DT110" s="878"/>
      <c r="DU110" s="878"/>
      <c r="DV110" s="879" t="s">
        <v>396</v>
      </c>
      <c r="DW110" s="879"/>
      <c r="DX110" s="879"/>
      <c r="DY110" s="879"/>
      <c r="DZ110" s="880"/>
    </row>
    <row r="111" spans="1:131" s="230" customFormat="1" ht="26.25" customHeight="1" x14ac:dyDescent="0.15">
      <c r="A111" s="810" t="s">
        <v>456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396</v>
      </c>
      <c r="AB111" s="955"/>
      <c r="AC111" s="955"/>
      <c r="AD111" s="955"/>
      <c r="AE111" s="956"/>
      <c r="AF111" s="957" t="s">
        <v>457</v>
      </c>
      <c r="AG111" s="955"/>
      <c r="AH111" s="955"/>
      <c r="AI111" s="955"/>
      <c r="AJ111" s="956"/>
      <c r="AK111" s="957" t="s">
        <v>457</v>
      </c>
      <c r="AL111" s="955"/>
      <c r="AM111" s="955"/>
      <c r="AN111" s="955"/>
      <c r="AO111" s="956"/>
      <c r="AP111" s="958" t="s">
        <v>396</v>
      </c>
      <c r="AQ111" s="959"/>
      <c r="AR111" s="959"/>
      <c r="AS111" s="959"/>
      <c r="AT111" s="960"/>
      <c r="AU111" s="968"/>
      <c r="AV111" s="969"/>
      <c r="AW111" s="969"/>
      <c r="AX111" s="969"/>
      <c r="AY111" s="969"/>
      <c r="AZ111" s="851" t="s">
        <v>458</v>
      </c>
      <c r="BA111" s="788"/>
      <c r="BB111" s="788"/>
      <c r="BC111" s="788"/>
      <c r="BD111" s="788"/>
      <c r="BE111" s="788"/>
      <c r="BF111" s="788"/>
      <c r="BG111" s="788"/>
      <c r="BH111" s="788"/>
      <c r="BI111" s="788"/>
      <c r="BJ111" s="788"/>
      <c r="BK111" s="788"/>
      <c r="BL111" s="788"/>
      <c r="BM111" s="788"/>
      <c r="BN111" s="788"/>
      <c r="BO111" s="788"/>
      <c r="BP111" s="789"/>
      <c r="BQ111" s="852" t="s">
        <v>130</v>
      </c>
      <c r="BR111" s="853"/>
      <c r="BS111" s="853"/>
      <c r="BT111" s="853"/>
      <c r="BU111" s="853"/>
      <c r="BV111" s="853" t="s">
        <v>396</v>
      </c>
      <c r="BW111" s="853"/>
      <c r="BX111" s="853"/>
      <c r="BY111" s="853"/>
      <c r="BZ111" s="853"/>
      <c r="CA111" s="853" t="s">
        <v>401</v>
      </c>
      <c r="CB111" s="853"/>
      <c r="CC111" s="853"/>
      <c r="CD111" s="853"/>
      <c r="CE111" s="853"/>
      <c r="CF111" s="911" t="s">
        <v>454</v>
      </c>
      <c r="CG111" s="912"/>
      <c r="CH111" s="912"/>
      <c r="CI111" s="912"/>
      <c r="CJ111" s="912"/>
      <c r="CK111" s="963"/>
      <c r="CL111" s="857"/>
      <c r="CM111" s="851" t="s">
        <v>459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130</v>
      </c>
      <c r="DH111" s="853"/>
      <c r="DI111" s="853"/>
      <c r="DJ111" s="853"/>
      <c r="DK111" s="853"/>
      <c r="DL111" s="853" t="s">
        <v>454</v>
      </c>
      <c r="DM111" s="853"/>
      <c r="DN111" s="853"/>
      <c r="DO111" s="853"/>
      <c r="DP111" s="853"/>
      <c r="DQ111" s="853" t="s">
        <v>401</v>
      </c>
      <c r="DR111" s="853"/>
      <c r="DS111" s="853"/>
      <c r="DT111" s="853"/>
      <c r="DU111" s="853"/>
      <c r="DV111" s="830" t="s">
        <v>457</v>
      </c>
      <c r="DW111" s="830"/>
      <c r="DX111" s="830"/>
      <c r="DY111" s="830"/>
      <c r="DZ111" s="831"/>
    </row>
    <row r="112" spans="1:131" s="230" customFormat="1" ht="26.25" customHeight="1" x14ac:dyDescent="0.15">
      <c r="A112" s="948" t="s">
        <v>460</v>
      </c>
      <c r="B112" s="949"/>
      <c r="C112" s="788" t="s">
        <v>461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457</v>
      </c>
      <c r="AB112" s="816"/>
      <c r="AC112" s="816"/>
      <c r="AD112" s="816"/>
      <c r="AE112" s="817"/>
      <c r="AF112" s="818" t="s">
        <v>454</v>
      </c>
      <c r="AG112" s="816"/>
      <c r="AH112" s="816"/>
      <c r="AI112" s="816"/>
      <c r="AJ112" s="817"/>
      <c r="AK112" s="818" t="s">
        <v>457</v>
      </c>
      <c r="AL112" s="816"/>
      <c r="AM112" s="816"/>
      <c r="AN112" s="816"/>
      <c r="AO112" s="817"/>
      <c r="AP112" s="860" t="s">
        <v>462</v>
      </c>
      <c r="AQ112" s="861"/>
      <c r="AR112" s="861"/>
      <c r="AS112" s="861"/>
      <c r="AT112" s="862"/>
      <c r="AU112" s="968"/>
      <c r="AV112" s="969"/>
      <c r="AW112" s="969"/>
      <c r="AX112" s="969"/>
      <c r="AY112" s="969"/>
      <c r="AZ112" s="851" t="s">
        <v>463</v>
      </c>
      <c r="BA112" s="788"/>
      <c r="BB112" s="788"/>
      <c r="BC112" s="788"/>
      <c r="BD112" s="788"/>
      <c r="BE112" s="788"/>
      <c r="BF112" s="788"/>
      <c r="BG112" s="788"/>
      <c r="BH112" s="788"/>
      <c r="BI112" s="788"/>
      <c r="BJ112" s="788"/>
      <c r="BK112" s="788"/>
      <c r="BL112" s="788"/>
      <c r="BM112" s="788"/>
      <c r="BN112" s="788"/>
      <c r="BO112" s="788"/>
      <c r="BP112" s="789"/>
      <c r="BQ112" s="852">
        <v>31810949</v>
      </c>
      <c r="BR112" s="853"/>
      <c r="BS112" s="853"/>
      <c r="BT112" s="853"/>
      <c r="BU112" s="853"/>
      <c r="BV112" s="853">
        <v>29405491</v>
      </c>
      <c r="BW112" s="853"/>
      <c r="BX112" s="853"/>
      <c r="BY112" s="853"/>
      <c r="BZ112" s="853"/>
      <c r="CA112" s="853">
        <v>26914997</v>
      </c>
      <c r="CB112" s="853"/>
      <c r="CC112" s="853"/>
      <c r="CD112" s="853"/>
      <c r="CE112" s="853"/>
      <c r="CF112" s="911">
        <v>71.599999999999994</v>
      </c>
      <c r="CG112" s="912"/>
      <c r="CH112" s="912"/>
      <c r="CI112" s="912"/>
      <c r="CJ112" s="912"/>
      <c r="CK112" s="963"/>
      <c r="CL112" s="857"/>
      <c r="CM112" s="851" t="s">
        <v>464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465</v>
      </c>
      <c r="DH112" s="853"/>
      <c r="DI112" s="853"/>
      <c r="DJ112" s="853"/>
      <c r="DK112" s="853"/>
      <c r="DL112" s="853" t="s">
        <v>130</v>
      </c>
      <c r="DM112" s="853"/>
      <c r="DN112" s="853"/>
      <c r="DO112" s="853"/>
      <c r="DP112" s="853"/>
      <c r="DQ112" s="853" t="s">
        <v>401</v>
      </c>
      <c r="DR112" s="853"/>
      <c r="DS112" s="853"/>
      <c r="DT112" s="853"/>
      <c r="DU112" s="853"/>
      <c r="DV112" s="830" t="s">
        <v>130</v>
      </c>
      <c r="DW112" s="830"/>
      <c r="DX112" s="830"/>
      <c r="DY112" s="830"/>
      <c r="DZ112" s="831"/>
    </row>
    <row r="113" spans="1:130" s="230" customFormat="1" ht="26.25" customHeight="1" x14ac:dyDescent="0.15">
      <c r="A113" s="950"/>
      <c r="B113" s="951"/>
      <c r="C113" s="788" t="s">
        <v>466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3649396</v>
      </c>
      <c r="AB113" s="955"/>
      <c r="AC113" s="955"/>
      <c r="AD113" s="955"/>
      <c r="AE113" s="956"/>
      <c r="AF113" s="957">
        <v>3617155</v>
      </c>
      <c r="AG113" s="955"/>
      <c r="AH113" s="955"/>
      <c r="AI113" s="955"/>
      <c r="AJ113" s="956"/>
      <c r="AK113" s="957">
        <v>3499304</v>
      </c>
      <c r="AL113" s="955"/>
      <c r="AM113" s="955"/>
      <c r="AN113" s="955"/>
      <c r="AO113" s="956"/>
      <c r="AP113" s="958">
        <v>9.3000000000000007</v>
      </c>
      <c r="AQ113" s="959"/>
      <c r="AR113" s="959"/>
      <c r="AS113" s="959"/>
      <c r="AT113" s="960"/>
      <c r="AU113" s="968"/>
      <c r="AV113" s="969"/>
      <c r="AW113" s="969"/>
      <c r="AX113" s="969"/>
      <c r="AY113" s="969"/>
      <c r="AZ113" s="851" t="s">
        <v>467</v>
      </c>
      <c r="BA113" s="788"/>
      <c r="BB113" s="788"/>
      <c r="BC113" s="788"/>
      <c r="BD113" s="788"/>
      <c r="BE113" s="788"/>
      <c r="BF113" s="788"/>
      <c r="BG113" s="788"/>
      <c r="BH113" s="788"/>
      <c r="BI113" s="788"/>
      <c r="BJ113" s="788"/>
      <c r="BK113" s="788"/>
      <c r="BL113" s="788"/>
      <c r="BM113" s="788"/>
      <c r="BN113" s="788"/>
      <c r="BO113" s="788"/>
      <c r="BP113" s="789"/>
      <c r="BQ113" s="852">
        <v>7415582</v>
      </c>
      <c r="BR113" s="853"/>
      <c r="BS113" s="853"/>
      <c r="BT113" s="853"/>
      <c r="BU113" s="853"/>
      <c r="BV113" s="853">
        <v>6298909</v>
      </c>
      <c r="BW113" s="853"/>
      <c r="BX113" s="853"/>
      <c r="BY113" s="853"/>
      <c r="BZ113" s="853"/>
      <c r="CA113" s="853">
        <v>5701451</v>
      </c>
      <c r="CB113" s="853"/>
      <c r="CC113" s="853"/>
      <c r="CD113" s="853"/>
      <c r="CE113" s="853"/>
      <c r="CF113" s="911">
        <v>15.2</v>
      </c>
      <c r="CG113" s="912"/>
      <c r="CH113" s="912"/>
      <c r="CI113" s="912"/>
      <c r="CJ113" s="912"/>
      <c r="CK113" s="963"/>
      <c r="CL113" s="857"/>
      <c r="CM113" s="851" t="s">
        <v>468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396</v>
      </c>
      <c r="DH113" s="816"/>
      <c r="DI113" s="816"/>
      <c r="DJ113" s="816"/>
      <c r="DK113" s="817"/>
      <c r="DL113" s="818" t="s">
        <v>401</v>
      </c>
      <c r="DM113" s="816"/>
      <c r="DN113" s="816"/>
      <c r="DO113" s="816"/>
      <c r="DP113" s="817"/>
      <c r="DQ113" s="818" t="s">
        <v>462</v>
      </c>
      <c r="DR113" s="816"/>
      <c r="DS113" s="816"/>
      <c r="DT113" s="816"/>
      <c r="DU113" s="817"/>
      <c r="DV113" s="860" t="s">
        <v>396</v>
      </c>
      <c r="DW113" s="861"/>
      <c r="DX113" s="861"/>
      <c r="DY113" s="861"/>
      <c r="DZ113" s="862"/>
    </row>
    <row r="114" spans="1:130" s="230" customFormat="1" ht="26.25" customHeight="1" x14ac:dyDescent="0.15">
      <c r="A114" s="950"/>
      <c r="B114" s="951"/>
      <c r="C114" s="788" t="s">
        <v>469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705736</v>
      </c>
      <c r="AB114" s="816"/>
      <c r="AC114" s="816"/>
      <c r="AD114" s="816"/>
      <c r="AE114" s="817"/>
      <c r="AF114" s="818">
        <v>708113</v>
      </c>
      <c r="AG114" s="816"/>
      <c r="AH114" s="816"/>
      <c r="AI114" s="816"/>
      <c r="AJ114" s="817"/>
      <c r="AK114" s="818">
        <v>706918</v>
      </c>
      <c r="AL114" s="816"/>
      <c r="AM114" s="816"/>
      <c r="AN114" s="816"/>
      <c r="AO114" s="817"/>
      <c r="AP114" s="860">
        <v>1.9</v>
      </c>
      <c r="AQ114" s="861"/>
      <c r="AR114" s="861"/>
      <c r="AS114" s="861"/>
      <c r="AT114" s="862"/>
      <c r="AU114" s="968"/>
      <c r="AV114" s="969"/>
      <c r="AW114" s="969"/>
      <c r="AX114" s="969"/>
      <c r="AY114" s="969"/>
      <c r="AZ114" s="851" t="s">
        <v>470</v>
      </c>
      <c r="BA114" s="788"/>
      <c r="BB114" s="788"/>
      <c r="BC114" s="788"/>
      <c r="BD114" s="788"/>
      <c r="BE114" s="788"/>
      <c r="BF114" s="788"/>
      <c r="BG114" s="788"/>
      <c r="BH114" s="788"/>
      <c r="BI114" s="788"/>
      <c r="BJ114" s="788"/>
      <c r="BK114" s="788"/>
      <c r="BL114" s="788"/>
      <c r="BM114" s="788"/>
      <c r="BN114" s="788"/>
      <c r="BO114" s="788"/>
      <c r="BP114" s="789"/>
      <c r="BQ114" s="852">
        <v>11793491</v>
      </c>
      <c r="BR114" s="853"/>
      <c r="BS114" s="853"/>
      <c r="BT114" s="853"/>
      <c r="BU114" s="853"/>
      <c r="BV114" s="853">
        <v>11620103</v>
      </c>
      <c r="BW114" s="853"/>
      <c r="BX114" s="853"/>
      <c r="BY114" s="853"/>
      <c r="BZ114" s="853"/>
      <c r="CA114" s="853">
        <v>11456589</v>
      </c>
      <c r="CB114" s="853"/>
      <c r="CC114" s="853"/>
      <c r="CD114" s="853"/>
      <c r="CE114" s="853"/>
      <c r="CF114" s="911">
        <v>30.5</v>
      </c>
      <c r="CG114" s="912"/>
      <c r="CH114" s="912"/>
      <c r="CI114" s="912"/>
      <c r="CJ114" s="912"/>
      <c r="CK114" s="963"/>
      <c r="CL114" s="857"/>
      <c r="CM114" s="851" t="s">
        <v>471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396</v>
      </c>
      <c r="DH114" s="816"/>
      <c r="DI114" s="816"/>
      <c r="DJ114" s="816"/>
      <c r="DK114" s="817"/>
      <c r="DL114" s="818" t="s">
        <v>465</v>
      </c>
      <c r="DM114" s="816"/>
      <c r="DN114" s="816"/>
      <c r="DO114" s="816"/>
      <c r="DP114" s="817"/>
      <c r="DQ114" s="818" t="s">
        <v>454</v>
      </c>
      <c r="DR114" s="816"/>
      <c r="DS114" s="816"/>
      <c r="DT114" s="816"/>
      <c r="DU114" s="817"/>
      <c r="DV114" s="860" t="s">
        <v>396</v>
      </c>
      <c r="DW114" s="861"/>
      <c r="DX114" s="861"/>
      <c r="DY114" s="861"/>
      <c r="DZ114" s="862"/>
    </row>
    <row r="115" spans="1:130" s="230" customFormat="1" ht="26.25" customHeight="1" x14ac:dyDescent="0.15">
      <c r="A115" s="950"/>
      <c r="B115" s="951"/>
      <c r="C115" s="788" t="s">
        <v>472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454</v>
      </c>
      <c r="AB115" s="955"/>
      <c r="AC115" s="955"/>
      <c r="AD115" s="955"/>
      <c r="AE115" s="956"/>
      <c r="AF115" s="957" t="s">
        <v>396</v>
      </c>
      <c r="AG115" s="955"/>
      <c r="AH115" s="955"/>
      <c r="AI115" s="955"/>
      <c r="AJ115" s="956"/>
      <c r="AK115" s="957" t="s">
        <v>462</v>
      </c>
      <c r="AL115" s="955"/>
      <c r="AM115" s="955"/>
      <c r="AN115" s="955"/>
      <c r="AO115" s="956"/>
      <c r="AP115" s="958" t="s">
        <v>455</v>
      </c>
      <c r="AQ115" s="959"/>
      <c r="AR115" s="959"/>
      <c r="AS115" s="959"/>
      <c r="AT115" s="960"/>
      <c r="AU115" s="968"/>
      <c r="AV115" s="969"/>
      <c r="AW115" s="969"/>
      <c r="AX115" s="969"/>
      <c r="AY115" s="969"/>
      <c r="AZ115" s="851" t="s">
        <v>473</v>
      </c>
      <c r="BA115" s="788"/>
      <c r="BB115" s="788"/>
      <c r="BC115" s="788"/>
      <c r="BD115" s="788"/>
      <c r="BE115" s="788"/>
      <c r="BF115" s="788"/>
      <c r="BG115" s="788"/>
      <c r="BH115" s="788"/>
      <c r="BI115" s="788"/>
      <c r="BJ115" s="788"/>
      <c r="BK115" s="788"/>
      <c r="BL115" s="788"/>
      <c r="BM115" s="788"/>
      <c r="BN115" s="788"/>
      <c r="BO115" s="788"/>
      <c r="BP115" s="789"/>
      <c r="BQ115" s="852">
        <v>11233</v>
      </c>
      <c r="BR115" s="853"/>
      <c r="BS115" s="853"/>
      <c r="BT115" s="853"/>
      <c r="BU115" s="853"/>
      <c r="BV115" s="853">
        <v>10191</v>
      </c>
      <c r="BW115" s="853"/>
      <c r="BX115" s="853"/>
      <c r="BY115" s="853"/>
      <c r="BZ115" s="853"/>
      <c r="CA115" s="853">
        <v>9199</v>
      </c>
      <c r="CB115" s="853"/>
      <c r="CC115" s="853"/>
      <c r="CD115" s="853"/>
      <c r="CE115" s="853"/>
      <c r="CF115" s="911">
        <v>0</v>
      </c>
      <c r="CG115" s="912"/>
      <c r="CH115" s="912"/>
      <c r="CI115" s="912"/>
      <c r="CJ115" s="912"/>
      <c r="CK115" s="963"/>
      <c r="CL115" s="857"/>
      <c r="CM115" s="851" t="s">
        <v>474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465</v>
      </c>
      <c r="DH115" s="816"/>
      <c r="DI115" s="816"/>
      <c r="DJ115" s="816"/>
      <c r="DK115" s="817"/>
      <c r="DL115" s="818" t="s">
        <v>454</v>
      </c>
      <c r="DM115" s="816"/>
      <c r="DN115" s="816"/>
      <c r="DO115" s="816"/>
      <c r="DP115" s="817"/>
      <c r="DQ115" s="818" t="s">
        <v>401</v>
      </c>
      <c r="DR115" s="816"/>
      <c r="DS115" s="816"/>
      <c r="DT115" s="816"/>
      <c r="DU115" s="817"/>
      <c r="DV115" s="860" t="s">
        <v>396</v>
      </c>
      <c r="DW115" s="861"/>
      <c r="DX115" s="861"/>
      <c r="DY115" s="861"/>
      <c r="DZ115" s="862"/>
    </row>
    <row r="116" spans="1:130" s="230" customFormat="1" ht="26.25" customHeight="1" x14ac:dyDescent="0.15">
      <c r="A116" s="952"/>
      <c r="B116" s="953"/>
      <c r="C116" s="875" t="s">
        <v>475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454</v>
      </c>
      <c r="AB116" s="816"/>
      <c r="AC116" s="816"/>
      <c r="AD116" s="816"/>
      <c r="AE116" s="817"/>
      <c r="AF116" s="818" t="s">
        <v>455</v>
      </c>
      <c r="AG116" s="816"/>
      <c r="AH116" s="816"/>
      <c r="AI116" s="816"/>
      <c r="AJ116" s="817"/>
      <c r="AK116" s="818" t="s">
        <v>396</v>
      </c>
      <c r="AL116" s="816"/>
      <c r="AM116" s="816"/>
      <c r="AN116" s="816"/>
      <c r="AO116" s="817"/>
      <c r="AP116" s="860" t="s">
        <v>457</v>
      </c>
      <c r="AQ116" s="861"/>
      <c r="AR116" s="861"/>
      <c r="AS116" s="861"/>
      <c r="AT116" s="862"/>
      <c r="AU116" s="968"/>
      <c r="AV116" s="969"/>
      <c r="AW116" s="969"/>
      <c r="AX116" s="969"/>
      <c r="AY116" s="969"/>
      <c r="AZ116" s="945" t="s">
        <v>476</v>
      </c>
      <c r="BA116" s="946"/>
      <c r="BB116" s="946"/>
      <c r="BC116" s="946"/>
      <c r="BD116" s="946"/>
      <c r="BE116" s="946"/>
      <c r="BF116" s="946"/>
      <c r="BG116" s="946"/>
      <c r="BH116" s="946"/>
      <c r="BI116" s="946"/>
      <c r="BJ116" s="946"/>
      <c r="BK116" s="946"/>
      <c r="BL116" s="946"/>
      <c r="BM116" s="946"/>
      <c r="BN116" s="946"/>
      <c r="BO116" s="946"/>
      <c r="BP116" s="947"/>
      <c r="BQ116" s="852" t="s">
        <v>130</v>
      </c>
      <c r="BR116" s="853"/>
      <c r="BS116" s="853"/>
      <c r="BT116" s="853"/>
      <c r="BU116" s="853"/>
      <c r="BV116" s="853" t="s">
        <v>455</v>
      </c>
      <c r="BW116" s="853"/>
      <c r="BX116" s="853"/>
      <c r="BY116" s="853"/>
      <c r="BZ116" s="853"/>
      <c r="CA116" s="853" t="s">
        <v>465</v>
      </c>
      <c r="CB116" s="853"/>
      <c r="CC116" s="853"/>
      <c r="CD116" s="853"/>
      <c r="CE116" s="853"/>
      <c r="CF116" s="911" t="s">
        <v>455</v>
      </c>
      <c r="CG116" s="912"/>
      <c r="CH116" s="912"/>
      <c r="CI116" s="912"/>
      <c r="CJ116" s="912"/>
      <c r="CK116" s="963"/>
      <c r="CL116" s="857"/>
      <c r="CM116" s="851" t="s">
        <v>477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478</v>
      </c>
      <c r="DH116" s="816"/>
      <c r="DI116" s="816"/>
      <c r="DJ116" s="816"/>
      <c r="DK116" s="817"/>
      <c r="DL116" s="818" t="s">
        <v>130</v>
      </c>
      <c r="DM116" s="816"/>
      <c r="DN116" s="816"/>
      <c r="DO116" s="816"/>
      <c r="DP116" s="817"/>
      <c r="DQ116" s="818" t="s">
        <v>455</v>
      </c>
      <c r="DR116" s="816"/>
      <c r="DS116" s="816"/>
      <c r="DT116" s="816"/>
      <c r="DU116" s="817"/>
      <c r="DV116" s="860" t="s">
        <v>396</v>
      </c>
      <c r="DW116" s="861"/>
      <c r="DX116" s="861"/>
      <c r="DY116" s="861"/>
      <c r="DZ116" s="862"/>
    </row>
    <row r="117" spans="1:130" s="230" customFormat="1" ht="26.25" customHeight="1" x14ac:dyDescent="0.15">
      <c r="A117" s="931" t="s">
        <v>192</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479</v>
      </c>
      <c r="Z117" s="933"/>
      <c r="AA117" s="938">
        <v>11899324</v>
      </c>
      <c r="AB117" s="939"/>
      <c r="AC117" s="939"/>
      <c r="AD117" s="939"/>
      <c r="AE117" s="940"/>
      <c r="AF117" s="941">
        <v>12314752</v>
      </c>
      <c r="AG117" s="939"/>
      <c r="AH117" s="939"/>
      <c r="AI117" s="939"/>
      <c r="AJ117" s="940"/>
      <c r="AK117" s="941">
        <v>12590771</v>
      </c>
      <c r="AL117" s="939"/>
      <c r="AM117" s="939"/>
      <c r="AN117" s="939"/>
      <c r="AO117" s="940"/>
      <c r="AP117" s="942"/>
      <c r="AQ117" s="943"/>
      <c r="AR117" s="943"/>
      <c r="AS117" s="943"/>
      <c r="AT117" s="944"/>
      <c r="AU117" s="968"/>
      <c r="AV117" s="969"/>
      <c r="AW117" s="969"/>
      <c r="AX117" s="969"/>
      <c r="AY117" s="969"/>
      <c r="AZ117" s="899" t="s">
        <v>480</v>
      </c>
      <c r="BA117" s="900"/>
      <c r="BB117" s="900"/>
      <c r="BC117" s="900"/>
      <c r="BD117" s="900"/>
      <c r="BE117" s="900"/>
      <c r="BF117" s="900"/>
      <c r="BG117" s="900"/>
      <c r="BH117" s="900"/>
      <c r="BI117" s="900"/>
      <c r="BJ117" s="900"/>
      <c r="BK117" s="900"/>
      <c r="BL117" s="900"/>
      <c r="BM117" s="900"/>
      <c r="BN117" s="900"/>
      <c r="BO117" s="900"/>
      <c r="BP117" s="901"/>
      <c r="BQ117" s="852" t="s">
        <v>457</v>
      </c>
      <c r="BR117" s="853"/>
      <c r="BS117" s="853"/>
      <c r="BT117" s="853"/>
      <c r="BU117" s="853"/>
      <c r="BV117" s="853" t="s">
        <v>130</v>
      </c>
      <c r="BW117" s="853"/>
      <c r="BX117" s="853"/>
      <c r="BY117" s="853"/>
      <c r="BZ117" s="853"/>
      <c r="CA117" s="853" t="s">
        <v>130</v>
      </c>
      <c r="CB117" s="853"/>
      <c r="CC117" s="853"/>
      <c r="CD117" s="853"/>
      <c r="CE117" s="853"/>
      <c r="CF117" s="911" t="s">
        <v>130</v>
      </c>
      <c r="CG117" s="912"/>
      <c r="CH117" s="912"/>
      <c r="CI117" s="912"/>
      <c r="CJ117" s="912"/>
      <c r="CK117" s="963"/>
      <c r="CL117" s="857"/>
      <c r="CM117" s="851" t="s">
        <v>481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457</v>
      </c>
      <c r="DH117" s="816"/>
      <c r="DI117" s="816"/>
      <c r="DJ117" s="816"/>
      <c r="DK117" s="817"/>
      <c r="DL117" s="818" t="s">
        <v>455</v>
      </c>
      <c r="DM117" s="816"/>
      <c r="DN117" s="816"/>
      <c r="DO117" s="816"/>
      <c r="DP117" s="817"/>
      <c r="DQ117" s="818" t="s">
        <v>465</v>
      </c>
      <c r="DR117" s="816"/>
      <c r="DS117" s="816"/>
      <c r="DT117" s="816"/>
      <c r="DU117" s="817"/>
      <c r="DV117" s="860" t="s">
        <v>130</v>
      </c>
      <c r="DW117" s="861"/>
      <c r="DX117" s="861"/>
      <c r="DY117" s="861"/>
      <c r="DZ117" s="862"/>
    </row>
    <row r="118" spans="1:130" s="230" customFormat="1" ht="26.25" customHeight="1" x14ac:dyDescent="0.15">
      <c r="A118" s="931" t="s">
        <v>449</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446</v>
      </c>
      <c r="AB118" s="932"/>
      <c r="AC118" s="932"/>
      <c r="AD118" s="932"/>
      <c r="AE118" s="933"/>
      <c r="AF118" s="934" t="s">
        <v>447</v>
      </c>
      <c r="AG118" s="932"/>
      <c r="AH118" s="932"/>
      <c r="AI118" s="932"/>
      <c r="AJ118" s="933"/>
      <c r="AK118" s="934" t="s">
        <v>313</v>
      </c>
      <c r="AL118" s="932"/>
      <c r="AM118" s="932"/>
      <c r="AN118" s="932"/>
      <c r="AO118" s="933"/>
      <c r="AP118" s="935" t="s">
        <v>448</v>
      </c>
      <c r="AQ118" s="936"/>
      <c r="AR118" s="936"/>
      <c r="AS118" s="936"/>
      <c r="AT118" s="937"/>
      <c r="AU118" s="968"/>
      <c r="AV118" s="969"/>
      <c r="AW118" s="969"/>
      <c r="AX118" s="969"/>
      <c r="AY118" s="969"/>
      <c r="AZ118" s="874" t="s">
        <v>482</v>
      </c>
      <c r="BA118" s="875"/>
      <c r="BB118" s="875"/>
      <c r="BC118" s="875"/>
      <c r="BD118" s="875"/>
      <c r="BE118" s="875"/>
      <c r="BF118" s="875"/>
      <c r="BG118" s="875"/>
      <c r="BH118" s="875"/>
      <c r="BI118" s="875"/>
      <c r="BJ118" s="875"/>
      <c r="BK118" s="875"/>
      <c r="BL118" s="875"/>
      <c r="BM118" s="875"/>
      <c r="BN118" s="875"/>
      <c r="BO118" s="875"/>
      <c r="BP118" s="876"/>
      <c r="BQ118" s="915" t="s">
        <v>454</v>
      </c>
      <c r="BR118" s="881"/>
      <c r="BS118" s="881"/>
      <c r="BT118" s="881"/>
      <c r="BU118" s="881"/>
      <c r="BV118" s="881" t="s">
        <v>455</v>
      </c>
      <c r="BW118" s="881"/>
      <c r="BX118" s="881"/>
      <c r="BY118" s="881"/>
      <c r="BZ118" s="881"/>
      <c r="CA118" s="881" t="s">
        <v>454</v>
      </c>
      <c r="CB118" s="881"/>
      <c r="CC118" s="881"/>
      <c r="CD118" s="881"/>
      <c r="CE118" s="881"/>
      <c r="CF118" s="911" t="s">
        <v>454</v>
      </c>
      <c r="CG118" s="912"/>
      <c r="CH118" s="912"/>
      <c r="CI118" s="912"/>
      <c r="CJ118" s="912"/>
      <c r="CK118" s="963"/>
      <c r="CL118" s="857"/>
      <c r="CM118" s="851" t="s">
        <v>483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130</v>
      </c>
      <c r="DH118" s="816"/>
      <c r="DI118" s="816"/>
      <c r="DJ118" s="816"/>
      <c r="DK118" s="817"/>
      <c r="DL118" s="818" t="s">
        <v>454</v>
      </c>
      <c r="DM118" s="816"/>
      <c r="DN118" s="816"/>
      <c r="DO118" s="816"/>
      <c r="DP118" s="817"/>
      <c r="DQ118" s="818" t="s">
        <v>455</v>
      </c>
      <c r="DR118" s="816"/>
      <c r="DS118" s="816"/>
      <c r="DT118" s="816"/>
      <c r="DU118" s="817"/>
      <c r="DV118" s="860" t="s">
        <v>457</v>
      </c>
      <c r="DW118" s="861"/>
      <c r="DX118" s="861"/>
      <c r="DY118" s="861"/>
      <c r="DZ118" s="862"/>
    </row>
    <row r="119" spans="1:130" s="230" customFormat="1" ht="26.25" customHeight="1" x14ac:dyDescent="0.15">
      <c r="A119" s="854" t="s">
        <v>452</v>
      </c>
      <c r="B119" s="855"/>
      <c r="C119" s="896" t="s">
        <v>453</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455</v>
      </c>
      <c r="AB119" s="925"/>
      <c r="AC119" s="925"/>
      <c r="AD119" s="925"/>
      <c r="AE119" s="926"/>
      <c r="AF119" s="927" t="s">
        <v>454</v>
      </c>
      <c r="AG119" s="925"/>
      <c r="AH119" s="925"/>
      <c r="AI119" s="925"/>
      <c r="AJ119" s="926"/>
      <c r="AK119" s="927" t="s">
        <v>454</v>
      </c>
      <c r="AL119" s="925"/>
      <c r="AM119" s="925"/>
      <c r="AN119" s="925"/>
      <c r="AO119" s="926"/>
      <c r="AP119" s="928" t="s">
        <v>478</v>
      </c>
      <c r="AQ119" s="929"/>
      <c r="AR119" s="929"/>
      <c r="AS119" s="929"/>
      <c r="AT119" s="930"/>
      <c r="AU119" s="970"/>
      <c r="AV119" s="971"/>
      <c r="AW119" s="971"/>
      <c r="AX119" s="971"/>
      <c r="AY119" s="971"/>
      <c r="AZ119" s="251" t="s">
        <v>192</v>
      </c>
      <c r="BA119" s="251"/>
      <c r="BB119" s="251"/>
      <c r="BC119" s="251"/>
      <c r="BD119" s="251"/>
      <c r="BE119" s="251"/>
      <c r="BF119" s="251"/>
      <c r="BG119" s="251"/>
      <c r="BH119" s="251"/>
      <c r="BI119" s="251"/>
      <c r="BJ119" s="251"/>
      <c r="BK119" s="251"/>
      <c r="BL119" s="251"/>
      <c r="BM119" s="251"/>
      <c r="BN119" s="251"/>
      <c r="BO119" s="913" t="s">
        <v>484</v>
      </c>
      <c r="BP119" s="914"/>
      <c r="BQ119" s="915">
        <v>129224202</v>
      </c>
      <c r="BR119" s="881"/>
      <c r="BS119" s="881"/>
      <c r="BT119" s="881"/>
      <c r="BU119" s="881"/>
      <c r="BV119" s="881">
        <v>123975565</v>
      </c>
      <c r="BW119" s="881"/>
      <c r="BX119" s="881"/>
      <c r="BY119" s="881"/>
      <c r="BZ119" s="881"/>
      <c r="CA119" s="881">
        <v>116434454</v>
      </c>
      <c r="CB119" s="881"/>
      <c r="CC119" s="881"/>
      <c r="CD119" s="881"/>
      <c r="CE119" s="881"/>
      <c r="CF119" s="784"/>
      <c r="CG119" s="785"/>
      <c r="CH119" s="785"/>
      <c r="CI119" s="785"/>
      <c r="CJ119" s="870"/>
      <c r="CK119" s="964"/>
      <c r="CL119" s="859"/>
      <c r="CM119" s="874" t="s">
        <v>485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396</v>
      </c>
      <c r="DH119" s="800"/>
      <c r="DI119" s="800"/>
      <c r="DJ119" s="800"/>
      <c r="DK119" s="801"/>
      <c r="DL119" s="802" t="s">
        <v>457</v>
      </c>
      <c r="DM119" s="800"/>
      <c r="DN119" s="800"/>
      <c r="DO119" s="800"/>
      <c r="DP119" s="801"/>
      <c r="DQ119" s="802" t="s">
        <v>455</v>
      </c>
      <c r="DR119" s="800"/>
      <c r="DS119" s="800"/>
      <c r="DT119" s="800"/>
      <c r="DU119" s="801"/>
      <c r="DV119" s="884" t="s">
        <v>455</v>
      </c>
      <c r="DW119" s="885"/>
      <c r="DX119" s="885"/>
      <c r="DY119" s="885"/>
      <c r="DZ119" s="886"/>
    </row>
    <row r="120" spans="1:130" s="230" customFormat="1" ht="26.25" customHeight="1" x14ac:dyDescent="0.15">
      <c r="A120" s="856"/>
      <c r="B120" s="857"/>
      <c r="C120" s="851" t="s">
        <v>459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130</v>
      </c>
      <c r="AB120" s="816"/>
      <c r="AC120" s="816"/>
      <c r="AD120" s="816"/>
      <c r="AE120" s="817"/>
      <c r="AF120" s="818" t="s">
        <v>454</v>
      </c>
      <c r="AG120" s="816"/>
      <c r="AH120" s="816"/>
      <c r="AI120" s="816"/>
      <c r="AJ120" s="817"/>
      <c r="AK120" s="818" t="s">
        <v>396</v>
      </c>
      <c r="AL120" s="816"/>
      <c r="AM120" s="816"/>
      <c r="AN120" s="816"/>
      <c r="AO120" s="817"/>
      <c r="AP120" s="860" t="s">
        <v>454</v>
      </c>
      <c r="AQ120" s="861"/>
      <c r="AR120" s="861"/>
      <c r="AS120" s="861"/>
      <c r="AT120" s="862"/>
      <c r="AU120" s="916" t="s">
        <v>486</v>
      </c>
      <c r="AV120" s="917"/>
      <c r="AW120" s="917"/>
      <c r="AX120" s="917"/>
      <c r="AY120" s="918"/>
      <c r="AZ120" s="896" t="s">
        <v>487</v>
      </c>
      <c r="BA120" s="844"/>
      <c r="BB120" s="844"/>
      <c r="BC120" s="844"/>
      <c r="BD120" s="844"/>
      <c r="BE120" s="844"/>
      <c r="BF120" s="844"/>
      <c r="BG120" s="844"/>
      <c r="BH120" s="844"/>
      <c r="BI120" s="844"/>
      <c r="BJ120" s="844"/>
      <c r="BK120" s="844"/>
      <c r="BL120" s="844"/>
      <c r="BM120" s="844"/>
      <c r="BN120" s="844"/>
      <c r="BO120" s="844"/>
      <c r="BP120" s="845"/>
      <c r="BQ120" s="897">
        <v>10521722</v>
      </c>
      <c r="BR120" s="878"/>
      <c r="BS120" s="878"/>
      <c r="BT120" s="878"/>
      <c r="BU120" s="878"/>
      <c r="BV120" s="878">
        <v>14491370</v>
      </c>
      <c r="BW120" s="878"/>
      <c r="BX120" s="878"/>
      <c r="BY120" s="878"/>
      <c r="BZ120" s="878"/>
      <c r="CA120" s="878">
        <v>18940770</v>
      </c>
      <c r="CB120" s="878"/>
      <c r="CC120" s="878"/>
      <c r="CD120" s="878"/>
      <c r="CE120" s="878"/>
      <c r="CF120" s="902">
        <v>50.4</v>
      </c>
      <c r="CG120" s="903"/>
      <c r="CH120" s="903"/>
      <c r="CI120" s="903"/>
      <c r="CJ120" s="903"/>
      <c r="CK120" s="904" t="s">
        <v>488</v>
      </c>
      <c r="CL120" s="888"/>
      <c r="CM120" s="888"/>
      <c r="CN120" s="888"/>
      <c r="CO120" s="889"/>
      <c r="CP120" s="908" t="s">
        <v>489</v>
      </c>
      <c r="CQ120" s="909"/>
      <c r="CR120" s="909"/>
      <c r="CS120" s="909"/>
      <c r="CT120" s="909"/>
      <c r="CU120" s="909"/>
      <c r="CV120" s="909"/>
      <c r="CW120" s="909"/>
      <c r="CX120" s="909"/>
      <c r="CY120" s="909"/>
      <c r="CZ120" s="909"/>
      <c r="DA120" s="909"/>
      <c r="DB120" s="909"/>
      <c r="DC120" s="909"/>
      <c r="DD120" s="909"/>
      <c r="DE120" s="909"/>
      <c r="DF120" s="910"/>
      <c r="DG120" s="897">
        <v>26921503</v>
      </c>
      <c r="DH120" s="878"/>
      <c r="DI120" s="878"/>
      <c r="DJ120" s="878"/>
      <c r="DK120" s="878"/>
      <c r="DL120" s="878">
        <v>24931755</v>
      </c>
      <c r="DM120" s="878"/>
      <c r="DN120" s="878"/>
      <c r="DO120" s="878"/>
      <c r="DP120" s="878"/>
      <c r="DQ120" s="878">
        <v>22968621</v>
      </c>
      <c r="DR120" s="878"/>
      <c r="DS120" s="878"/>
      <c r="DT120" s="878"/>
      <c r="DU120" s="878"/>
      <c r="DV120" s="879">
        <v>61.1</v>
      </c>
      <c r="DW120" s="879"/>
      <c r="DX120" s="879"/>
      <c r="DY120" s="879"/>
      <c r="DZ120" s="880"/>
    </row>
    <row r="121" spans="1:130" s="230" customFormat="1" ht="26.25" customHeight="1" x14ac:dyDescent="0.15">
      <c r="A121" s="856"/>
      <c r="B121" s="857"/>
      <c r="C121" s="899" t="s">
        <v>490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396</v>
      </c>
      <c r="AB121" s="816"/>
      <c r="AC121" s="816"/>
      <c r="AD121" s="816"/>
      <c r="AE121" s="817"/>
      <c r="AF121" s="818" t="s">
        <v>130</v>
      </c>
      <c r="AG121" s="816"/>
      <c r="AH121" s="816"/>
      <c r="AI121" s="816"/>
      <c r="AJ121" s="817"/>
      <c r="AK121" s="818" t="s">
        <v>130</v>
      </c>
      <c r="AL121" s="816"/>
      <c r="AM121" s="816"/>
      <c r="AN121" s="816"/>
      <c r="AO121" s="817"/>
      <c r="AP121" s="860" t="s">
        <v>455</v>
      </c>
      <c r="AQ121" s="861"/>
      <c r="AR121" s="861"/>
      <c r="AS121" s="861"/>
      <c r="AT121" s="862"/>
      <c r="AU121" s="919"/>
      <c r="AV121" s="920"/>
      <c r="AW121" s="920"/>
      <c r="AX121" s="920"/>
      <c r="AY121" s="921"/>
      <c r="AZ121" s="851" t="s">
        <v>491</v>
      </c>
      <c r="BA121" s="788"/>
      <c r="BB121" s="788"/>
      <c r="BC121" s="788"/>
      <c r="BD121" s="788"/>
      <c r="BE121" s="788"/>
      <c r="BF121" s="788"/>
      <c r="BG121" s="788"/>
      <c r="BH121" s="788"/>
      <c r="BI121" s="788"/>
      <c r="BJ121" s="788"/>
      <c r="BK121" s="788"/>
      <c r="BL121" s="788"/>
      <c r="BM121" s="788"/>
      <c r="BN121" s="788"/>
      <c r="BO121" s="788"/>
      <c r="BP121" s="789"/>
      <c r="BQ121" s="852">
        <v>16538577</v>
      </c>
      <c r="BR121" s="853"/>
      <c r="BS121" s="853"/>
      <c r="BT121" s="853"/>
      <c r="BU121" s="853"/>
      <c r="BV121" s="853">
        <v>15515956</v>
      </c>
      <c r="BW121" s="853"/>
      <c r="BX121" s="853"/>
      <c r="BY121" s="853"/>
      <c r="BZ121" s="853"/>
      <c r="CA121" s="853">
        <v>14537486</v>
      </c>
      <c r="CB121" s="853"/>
      <c r="CC121" s="853"/>
      <c r="CD121" s="853"/>
      <c r="CE121" s="853"/>
      <c r="CF121" s="911">
        <v>38.700000000000003</v>
      </c>
      <c r="CG121" s="912"/>
      <c r="CH121" s="912"/>
      <c r="CI121" s="912"/>
      <c r="CJ121" s="912"/>
      <c r="CK121" s="905"/>
      <c r="CL121" s="891"/>
      <c r="CM121" s="891"/>
      <c r="CN121" s="891"/>
      <c r="CO121" s="892"/>
      <c r="CP121" s="871" t="s">
        <v>492</v>
      </c>
      <c r="CQ121" s="872"/>
      <c r="CR121" s="872"/>
      <c r="CS121" s="872"/>
      <c r="CT121" s="872"/>
      <c r="CU121" s="872"/>
      <c r="CV121" s="872"/>
      <c r="CW121" s="872"/>
      <c r="CX121" s="872"/>
      <c r="CY121" s="872"/>
      <c r="CZ121" s="872"/>
      <c r="DA121" s="872"/>
      <c r="DB121" s="872"/>
      <c r="DC121" s="872"/>
      <c r="DD121" s="872"/>
      <c r="DE121" s="872"/>
      <c r="DF121" s="873"/>
      <c r="DG121" s="852">
        <v>4032441</v>
      </c>
      <c r="DH121" s="853"/>
      <c r="DI121" s="853"/>
      <c r="DJ121" s="853"/>
      <c r="DK121" s="853"/>
      <c r="DL121" s="853">
        <v>3718519</v>
      </c>
      <c r="DM121" s="853"/>
      <c r="DN121" s="853"/>
      <c r="DO121" s="853"/>
      <c r="DP121" s="853"/>
      <c r="DQ121" s="853">
        <v>3208164</v>
      </c>
      <c r="DR121" s="853"/>
      <c r="DS121" s="853"/>
      <c r="DT121" s="853"/>
      <c r="DU121" s="853"/>
      <c r="DV121" s="830">
        <v>8.5</v>
      </c>
      <c r="DW121" s="830"/>
      <c r="DX121" s="830"/>
      <c r="DY121" s="830"/>
      <c r="DZ121" s="831"/>
    </row>
    <row r="122" spans="1:130" s="230" customFormat="1" ht="26.25" customHeight="1" x14ac:dyDescent="0.15">
      <c r="A122" s="856"/>
      <c r="B122" s="857"/>
      <c r="C122" s="851" t="s">
        <v>471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396</v>
      </c>
      <c r="AB122" s="816"/>
      <c r="AC122" s="816"/>
      <c r="AD122" s="816"/>
      <c r="AE122" s="817"/>
      <c r="AF122" s="818" t="s">
        <v>130</v>
      </c>
      <c r="AG122" s="816"/>
      <c r="AH122" s="816"/>
      <c r="AI122" s="816"/>
      <c r="AJ122" s="817"/>
      <c r="AK122" s="818" t="s">
        <v>454</v>
      </c>
      <c r="AL122" s="816"/>
      <c r="AM122" s="816"/>
      <c r="AN122" s="816"/>
      <c r="AO122" s="817"/>
      <c r="AP122" s="860" t="s">
        <v>454</v>
      </c>
      <c r="AQ122" s="861"/>
      <c r="AR122" s="861"/>
      <c r="AS122" s="861"/>
      <c r="AT122" s="862"/>
      <c r="AU122" s="919"/>
      <c r="AV122" s="920"/>
      <c r="AW122" s="920"/>
      <c r="AX122" s="920"/>
      <c r="AY122" s="921"/>
      <c r="AZ122" s="874" t="s">
        <v>493</v>
      </c>
      <c r="BA122" s="875"/>
      <c r="BB122" s="875"/>
      <c r="BC122" s="875"/>
      <c r="BD122" s="875"/>
      <c r="BE122" s="875"/>
      <c r="BF122" s="875"/>
      <c r="BG122" s="875"/>
      <c r="BH122" s="875"/>
      <c r="BI122" s="875"/>
      <c r="BJ122" s="875"/>
      <c r="BK122" s="875"/>
      <c r="BL122" s="875"/>
      <c r="BM122" s="875"/>
      <c r="BN122" s="875"/>
      <c r="BO122" s="875"/>
      <c r="BP122" s="876"/>
      <c r="BQ122" s="915">
        <v>80689015</v>
      </c>
      <c r="BR122" s="881"/>
      <c r="BS122" s="881"/>
      <c r="BT122" s="881"/>
      <c r="BU122" s="881"/>
      <c r="BV122" s="881">
        <v>77913656</v>
      </c>
      <c r="BW122" s="881"/>
      <c r="BX122" s="881"/>
      <c r="BY122" s="881"/>
      <c r="BZ122" s="881"/>
      <c r="CA122" s="881">
        <v>73831803</v>
      </c>
      <c r="CB122" s="881"/>
      <c r="CC122" s="881"/>
      <c r="CD122" s="881"/>
      <c r="CE122" s="881"/>
      <c r="CF122" s="882">
        <v>196.5</v>
      </c>
      <c r="CG122" s="883"/>
      <c r="CH122" s="883"/>
      <c r="CI122" s="883"/>
      <c r="CJ122" s="883"/>
      <c r="CK122" s="905"/>
      <c r="CL122" s="891"/>
      <c r="CM122" s="891"/>
      <c r="CN122" s="891"/>
      <c r="CO122" s="892"/>
      <c r="CP122" s="871" t="s">
        <v>494</v>
      </c>
      <c r="CQ122" s="872"/>
      <c r="CR122" s="872"/>
      <c r="CS122" s="872"/>
      <c r="CT122" s="872"/>
      <c r="CU122" s="872"/>
      <c r="CV122" s="872"/>
      <c r="CW122" s="872"/>
      <c r="CX122" s="872"/>
      <c r="CY122" s="872"/>
      <c r="CZ122" s="872"/>
      <c r="DA122" s="872"/>
      <c r="DB122" s="872"/>
      <c r="DC122" s="872"/>
      <c r="DD122" s="872"/>
      <c r="DE122" s="872"/>
      <c r="DF122" s="873"/>
      <c r="DG122" s="852">
        <v>457380</v>
      </c>
      <c r="DH122" s="853"/>
      <c r="DI122" s="853"/>
      <c r="DJ122" s="853"/>
      <c r="DK122" s="853"/>
      <c r="DL122" s="853">
        <v>414859</v>
      </c>
      <c r="DM122" s="853"/>
      <c r="DN122" s="853"/>
      <c r="DO122" s="853"/>
      <c r="DP122" s="853"/>
      <c r="DQ122" s="853">
        <v>382392</v>
      </c>
      <c r="DR122" s="853"/>
      <c r="DS122" s="853"/>
      <c r="DT122" s="853"/>
      <c r="DU122" s="853"/>
      <c r="DV122" s="830">
        <v>1</v>
      </c>
      <c r="DW122" s="830"/>
      <c r="DX122" s="830"/>
      <c r="DY122" s="830"/>
      <c r="DZ122" s="831"/>
    </row>
    <row r="123" spans="1:130" s="230" customFormat="1" ht="26.25" customHeight="1" x14ac:dyDescent="0.15">
      <c r="A123" s="856"/>
      <c r="B123" s="857"/>
      <c r="C123" s="851" t="s">
        <v>477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130</v>
      </c>
      <c r="AB123" s="816"/>
      <c r="AC123" s="816"/>
      <c r="AD123" s="816"/>
      <c r="AE123" s="817"/>
      <c r="AF123" s="818" t="s">
        <v>396</v>
      </c>
      <c r="AG123" s="816"/>
      <c r="AH123" s="816"/>
      <c r="AI123" s="816"/>
      <c r="AJ123" s="817"/>
      <c r="AK123" s="818" t="s">
        <v>396</v>
      </c>
      <c r="AL123" s="816"/>
      <c r="AM123" s="816"/>
      <c r="AN123" s="816"/>
      <c r="AO123" s="817"/>
      <c r="AP123" s="860" t="s">
        <v>396</v>
      </c>
      <c r="AQ123" s="861"/>
      <c r="AR123" s="861"/>
      <c r="AS123" s="861"/>
      <c r="AT123" s="862"/>
      <c r="AU123" s="922"/>
      <c r="AV123" s="923"/>
      <c r="AW123" s="923"/>
      <c r="AX123" s="923"/>
      <c r="AY123" s="923"/>
      <c r="AZ123" s="251" t="s">
        <v>192</v>
      </c>
      <c r="BA123" s="251"/>
      <c r="BB123" s="251"/>
      <c r="BC123" s="251"/>
      <c r="BD123" s="251"/>
      <c r="BE123" s="251"/>
      <c r="BF123" s="251"/>
      <c r="BG123" s="251"/>
      <c r="BH123" s="251"/>
      <c r="BI123" s="251"/>
      <c r="BJ123" s="251"/>
      <c r="BK123" s="251"/>
      <c r="BL123" s="251"/>
      <c r="BM123" s="251"/>
      <c r="BN123" s="251"/>
      <c r="BO123" s="913" t="s">
        <v>495</v>
      </c>
      <c r="BP123" s="914"/>
      <c r="BQ123" s="868">
        <v>107749314</v>
      </c>
      <c r="BR123" s="869"/>
      <c r="BS123" s="869"/>
      <c r="BT123" s="869"/>
      <c r="BU123" s="869"/>
      <c r="BV123" s="869">
        <v>107920982</v>
      </c>
      <c r="BW123" s="869"/>
      <c r="BX123" s="869"/>
      <c r="BY123" s="869"/>
      <c r="BZ123" s="869"/>
      <c r="CA123" s="869">
        <v>107310059</v>
      </c>
      <c r="CB123" s="869"/>
      <c r="CC123" s="869"/>
      <c r="CD123" s="869"/>
      <c r="CE123" s="869"/>
      <c r="CF123" s="784"/>
      <c r="CG123" s="785"/>
      <c r="CH123" s="785"/>
      <c r="CI123" s="785"/>
      <c r="CJ123" s="870"/>
      <c r="CK123" s="905"/>
      <c r="CL123" s="891"/>
      <c r="CM123" s="891"/>
      <c r="CN123" s="891"/>
      <c r="CO123" s="892"/>
      <c r="CP123" s="871" t="s">
        <v>422</v>
      </c>
      <c r="CQ123" s="872"/>
      <c r="CR123" s="872"/>
      <c r="CS123" s="872"/>
      <c r="CT123" s="872"/>
      <c r="CU123" s="872"/>
      <c r="CV123" s="872"/>
      <c r="CW123" s="872"/>
      <c r="CX123" s="872"/>
      <c r="CY123" s="872"/>
      <c r="CZ123" s="872"/>
      <c r="DA123" s="872"/>
      <c r="DB123" s="872"/>
      <c r="DC123" s="872"/>
      <c r="DD123" s="872"/>
      <c r="DE123" s="872"/>
      <c r="DF123" s="873"/>
      <c r="DG123" s="815">
        <v>144124</v>
      </c>
      <c r="DH123" s="816"/>
      <c r="DI123" s="816"/>
      <c r="DJ123" s="816"/>
      <c r="DK123" s="817"/>
      <c r="DL123" s="818">
        <v>138783</v>
      </c>
      <c r="DM123" s="816"/>
      <c r="DN123" s="816"/>
      <c r="DO123" s="816"/>
      <c r="DP123" s="817"/>
      <c r="DQ123" s="818">
        <v>129479</v>
      </c>
      <c r="DR123" s="816"/>
      <c r="DS123" s="816"/>
      <c r="DT123" s="816"/>
      <c r="DU123" s="817"/>
      <c r="DV123" s="860">
        <v>0.3</v>
      </c>
      <c r="DW123" s="861"/>
      <c r="DX123" s="861"/>
      <c r="DY123" s="861"/>
      <c r="DZ123" s="862"/>
    </row>
    <row r="124" spans="1:130" s="230" customFormat="1" ht="26.25" customHeight="1" thickBot="1" x14ac:dyDescent="0.2">
      <c r="A124" s="856"/>
      <c r="B124" s="857"/>
      <c r="C124" s="851" t="s">
        <v>481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130</v>
      </c>
      <c r="AB124" s="816"/>
      <c r="AC124" s="816"/>
      <c r="AD124" s="816"/>
      <c r="AE124" s="817"/>
      <c r="AF124" s="818" t="s">
        <v>454</v>
      </c>
      <c r="AG124" s="816"/>
      <c r="AH124" s="816"/>
      <c r="AI124" s="816"/>
      <c r="AJ124" s="817"/>
      <c r="AK124" s="818" t="s">
        <v>478</v>
      </c>
      <c r="AL124" s="816"/>
      <c r="AM124" s="816"/>
      <c r="AN124" s="816"/>
      <c r="AO124" s="817"/>
      <c r="AP124" s="860" t="s">
        <v>454</v>
      </c>
      <c r="AQ124" s="861"/>
      <c r="AR124" s="861"/>
      <c r="AS124" s="861"/>
      <c r="AT124" s="862"/>
      <c r="AU124" s="863" t="s">
        <v>496</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58.2</v>
      </c>
      <c r="BR124" s="867"/>
      <c r="BS124" s="867"/>
      <c r="BT124" s="867"/>
      <c r="BU124" s="867"/>
      <c r="BV124" s="867">
        <v>41.6</v>
      </c>
      <c r="BW124" s="867"/>
      <c r="BX124" s="867"/>
      <c r="BY124" s="867"/>
      <c r="BZ124" s="867"/>
      <c r="CA124" s="867">
        <v>24.2</v>
      </c>
      <c r="CB124" s="867"/>
      <c r="CC124" s="867"/>
      <c r="CD124" s="867"/>
      <c r="CE124" s="867"/>
      <c r="CF124" s="762"/>
      <c r="CG124" s="763"/>
      <c r="CH124" s="763"/>
      <c r="CI124" s="763"/>
      <c r="CJ124" s="898"/>
      <c r="CK124" s="906"/>
      <c r="CL124" s="906"/>
      <c r="CM124" s="906"/>
      <c r="CN124" s="906"/>
      <c r="CO124" s="907"/>
      <c r="CP124" s="871" t="s">
        <v>497</v>
      </c>
      <c r="CQ124" s="872"/>
      <c r="CR124" s="872"/>
      <c r="CS124" s="872"/>
      <c r="CT124" s="872"/>
      <c r="CU124" s="872"/>
      <c r="CV124" s="872"/>
      <c r="CW124" s="872"/>
      <c r="CX124" s="872"/>
      <c r="CY124" s="872"/>
      <c r="CZ124" s="872"/>
      <c r="DA124" s="872"/>
      <c r="DB124" s="872"/>
      <c r="DC124" s="872"/>
      <c r="DD124" s="872"/>
      <c r="DE124" s="872"/>
      <c r="DF124" s="873"/>
      <c r="DG124" s="799">
        <v>255501</v>
      </c>
      <c r="DH124" s="800"/>
      <c r="DI124" s="800"/>
      <c r="DJ124" s="800"/>
      <c r="DK124" s="801"/>
      <c r="DL124" s="802">
        <v>201575</v>
      </c>
      <c r="DM124" s="800"/>
      <c r="DN124" s="800"/>
      <c r="DO124" s="800"/>
      <c r="DP124" s="801"/>
      <c r="DQ124" s="802">
        <v>226341</v>
      </c>
      <c r="DR124" s="800"/>
      <c r="DS124" s="800"/>
      <c r="DT124" s="800"/>
      <c r="DU124" s="801"/>
      <c r="DV124" s="884">
        <v>0.6</v>
      </c>
      <c r="DW124" s="885"/>
      <c r="DX124" s="885"/>
      <c r="DY124" s="885"/>
      <c r="DZ124" s="886"/>
    </row>
    <row r="125" spans="1:130" s="230" customFormat="1" ht="26.25" customHeight="1" x14ac:dyDescent="0.15">
      <c r="A125" s="856"/>
      <c r="B125" s="857"/>
      <c r="C125" s="851" t="s">
        <v>483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130</v>
      </c>
      <c r="AB125" s="816"/>
      <c r="AC125" s="816"/>
      <c r="AD125" s="816"/>
      <c r="AE125" s="817"/>
      <c r="AF125" s="818" t="s">
        <v>455</v>
      </c>
      <c r="AG125" s="816"/>
      <c r="AH125" s="816"/>
      <c r="AI125" s="816"/>
      <c r="AJ125" s="817"/>
      <c r="AK125" s="818" t="s">
        <v>454</v>
      </c>
      <c r="AL125" s="816"/>
      <c r="AM125" s="816"/>
      <c r="AN125" s="816"/>
      <c r="AO125" s="817"/>
      <c r="AP125" s="860" t="s">
        <v>455</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498</v>
      </c>
      <c r="CL125" s="888"/>
      <c r="CM125" s="888"/>
      <c r="CN125" s="888"/>
      <c r="CO125" s="889"/>
      <c r="CP125" s="896" t="s">
        <v>499</v>
      </c>
      <c r="CQ125" s="844"/>
      <c r="CR125" s="844"/>
      <c r="CS125" s="844"/>
      <c r="CT125" s="844"/>
      <c r="CU125" s="844"/>
      <c r="CV125" s="844"/>
      <c r="CW125" s="844"/>
      <c r="CX125" s="844"/>
      <c r="CY125" s="844"/>
      <c r="CZ125" s="844"/>
      <c r="DA125" s="844"/>
      <c r="DB125" s="844"/>
      <c r="DC125" s="844"/>
      <c r="DD125" s="844"/>
      <c r="DE125" s="844"/>
      <c r="DF125" s="845"/>
      <c r="DG125" s="897" t="s">
        <v>455</v>
      </c>
      <c r="DH125" s="878"/>
      <c r="DI125" s="878"/>
      <c r="DJ125" s="878"/>
      <c r="DK125" s="878"/>
      <c r="DL125" s="878" t="s">
        <v>455</v>
      </c>
      <c r="DM125" s="878"/>
      <c r="DN125" s="878"/>
      <c r="DO125" s="878"/>
      <c r="DP125" s="878"/>
      <c r="DQ125" s="878" t="s">
        <v>130</v>
      </c>
      <c r="DR125" s="878"/>
      <c r="DS125" s="878"/>
      <c r="DT125" s="878"/>
      <c r="DU125" s="878"/>
      <c r="DV125" s="879" t="s">
        <v>455</v>
      </c>
      <c r="DW125" s="879"/>
      <c r="DX125" s="879"/>
      <c r="DY125" s="879"/>
      <c r="DZ125" s="880"/>
    </row>
    <row r="126" spans="1:130" s="230" customFormat="1" ht="26.25" customHeight="1" thickBot="1" x14ac:dyDescent="0.2">
      <c r="A126" s="856"/>
      <c r="B126" s="857"/>
      <c r="C126" s="851" t="s">
        <v>485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455</v>
      </c>
      <c r="AB126" s="816"/>
      <c r="AC126" s="816"/>
      <c r="AD126" s="816"/>
      <c r="AE126" s="817"/>
      <c r="AF126" s="818" t="s">
        <v>130</v>
      </c>
      <c r="AG126" s="816"/>
      <c r="AH126" s="816"/>
      <c r="AI126" s="816"/>
      <c r="AJ126" s="817"/>
      <c r="AK126" s="818" t="s">
        <v>457</v>
      </c>
      <c r="AL126" s="816"/>
      <c r="AM126" s="816"/>
      <c r="AN126" s="816"/>
      <c r="AO126" s="817"/>
      <c r="AP126" s="860" t="s">
        <v>457</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500</v>
      </c>
      <c r="CQ126" s="788"/>
      <c r="CR126" s="788"/>
      <c r="CS126" s="788"/>
      <c r="CT126" s="788"/>
      <c r="CU126" s="788"/>
      <c r="CV126" s="788"/>
      <c r="CW126" s="788"/>
      <c r="CX126" s="788"/>
      <c r="CY126" s="788"/>
      <c r="CZ126" s="788"/>
      <c r="DA126" s="788"/>
      <c r="DB126" s="788"/>
      <c r="DC126" s="788"/>
      <c r="DD126" s="788"/>
      <c r="DE126" s="788"/>
      <c r="DF126" s="789"/>
      <c r="DG126" s="852" t="s">
        <v>455</v>
      </c>
      <c r="DH126" s="853"/>
      <c r="DI126" s="853"/>
      <c r="DJ126" s="853"/>
      <c r="DK126" s="853"/>
      <c r="DL126" s="853" t="s">
        <v>455</v>
      </c>
      <c r="DM126" s="853"/>
      <c r="DN126" s="853"/>
      <c r="DO126" s="853"/>
      <c r="DP126" s="853"/>
      <c r="DQ126" s="853" t="s">
        <v>454</v>
      </c>
      <c r="DR126" s="853"/>
      <c r="DS126" s="853"/>
      <c r="DT126" s="853"/>
      <c r="DU126" s="853"/>
      <c r="DV126" s="830" t="s">
        <v>457</v>
      </c>
      <c r="DW126" s="830"/>
      <c r="DX126" s="830"/>
      <c r="DY126" s="830"/>
      <c r="DZ126" s="831"/>
    </row>
    <row r="127" spans="1:130" s="230" customFormat="1" ht="26.25" customHeight="1" x14ac:dyDescent="0.15">
      <c r="A127" s="858"/>
      <c r="B127" s="859"/>
      <c r="C127" s="874" t="s">
        <v>501</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455</v>
      </c>
      <c r="AB127" s="816"/>
      <c r="AC127" s="816"/>
      <c r="AD127" s="816"/>
      <c r="AE127" s="817"/>
      <c r="AF127" s="818" t="s">
        <v>130</v>
      </c>
      <c r="AG127" s="816"/>
      <c r="AH127" s="816"/>
      <c r="AI127" s="816"/>
      <c r="AJ127" s="817"/>
      <c r="AK127" s="818" t="s">
        <v>454</v>
      </c>
      <c r="AL127" s="816"/>
      <c r="AM127" s="816"/>
      <c r="AN127" s="816"/>
      <c r="AO127" s="817"/>
      <c r="AP127" s="860" t="s">
        <v>455</v>
      </c>
      <c r="AQ127" s="861"/>
      <c r="AR127" s="861"/>
      <c r="AS127" s="861"/>
      <c r="AT127" s="862"/>
      <c r="AU127" s="232"/>
      <c r="AV127" s="232"/>
      <c r="AW127" s="232"/>
      <c r="AX127" s="877" t="s">
        <v>502</v>
      </c>
      <c r="AY127" s="848"/>
      <c r="AZ127" s="848"/>
      <c r="BA127" s="848"/>
      <c r="BB127" s="848"/>
      <c r="BC127" s="848"/>
      <c r="BD127" s="848"/>
      <c r="BE127" s="849"/>
      <c r="BF127" s="847" t="s">
        <v>503</v>
      </c>
      <c r="BG127" s="848"/>
      <c r="BH127" s="848"/>
      <c r="BI127" s="848"/>
      <c r="BJ127" s="848"/>
      <c r="BK127" s="848"/>
      <c r="BL127" s="849"/>
      <c r="BM127" s="847" t="s">
        <v>504</v>
      </c>
      <c r="BN127" s="848"/>
      <c r="BO127" s="848"/>
      <c r="BP127" s="848"/>
      <c r="BQ127" s="848"/>
      <c r="BR127" s="848"/>
      <c r="BS127" s="849"/>
      <c r="BT127" s="847" t="s">
        <v>505</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506</v>
      </c>
      <c r="CQ127" s="788"/>
      <c r="CR127" s="788"/>
      <c r="CS127" s="788"/>
      <c r="CT127" s="788"/>
      <c r="CU127" s="788"/>
      <c r="CV127" s="788"/>
      <c r="CW127" s="788"/>
      <c r="CX127" s="788"/>
      <c r="CY127" s="788"/>
      <c r="CZ127" s="788"/>
      <c r="DA127" s="788"/>
      <c r="DB127" s="788"/>
      <c r="DC127" s="788"/>
      <c r="DD127" s="788"/>
      <c r="DE127" s="788"/>
      <c r="DF127" s="789"/>
      <c r="DG127" s="852" t="s">
        <v>130</v>
      </c>
      <c r="DH127" s="853"/>
      <c r="DI127" s="853"/>
      <c r="DJ127" s="853"/>
      <c r="DK127" s="853"/>
      <c r="DL127" s="853" t="s">
        <v>455</v>
      </c>
      <c r="DM127" s="853"/>
      <c r="DN127" s="853"/>
      <c r="DO127" s="853"/>
      <c r="DP127" s="853"/>
      <c r="DQ127" s="853" t="s">
        <v>457</v>
      </c>
      <c r="DR127" s="853"/>
      <c r="DS127" s="853"/>
      <c r="DT127" s="853"/>
      <c r="DU127" s="853"/>
      <c r="DV127" s="830" t="s">
        <v>455</v>
      </c>
      <c r="DW127" s="830"/>
      <c r="DX127" s="830"/>
      <c r="DY127" s="830"/>
      <c r="DZ127" s="831"/>
    </row>
    <row r="128" spans="1:130" s="230" customFormat="1" ht="26.25" customHeight="1" thickBot="1" x14ac:dyDescent="0.2">
      <c r="A128" s="832" t="s">
        <v>507</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508</v>
      </c>
      <c r="X128" s="834"/>
      <c r="Y128" s="834"/>
      <c r="Z128" s="835"/>
      <c r="AA128" s="836">
        <v>1893420</v>
      </c>
      <c r="AB128" s="837"/>
      <c r="AC128" s="837"/>
      <c r="AD128" s="837"/>
      <c r="AE128" s="838"/>
      <c r="AF128" s="839">
        <v>1908420</v>
      </c>
      <c r="AG128" s="837"/>
      <c r="AH128" s="837"/>
      <c r="AI128" s="837"/>
      <c r="AJ128" s="838"/>
      <c r="AK128" s="839">
        <v>2014786</v>
      </c>
      <c r="AL128" s="837"/>
      <c r="AM128" s="837"/>
      <c r="AN128" s="837"/>
      <c r="AO128" s="838"/>
      <c r="AP128" s="840"/>
      <c r="AQ128" s="841"/>
      <c r="AR128" s="841"/>
      <c r="AS128" s="841"/>
      <c r="AT128" s="842"/>
      <c r="AU128" s="232"/>
      <c r="AV128" s="232"/>
      <c r="AW128" s="232"/>
      <c r="AX128" s="843" t="s">
        <v>509</v>
      </c>
      <c r="AY128" s="844"/>
      <c r="AZ128" s="844"/>
      <c r="BA128" s="844"/>
      <c r="BB128" s="844"/>
      <c r="BC128" s="844"/>
      <c r="BD128" s="844"/>
      <c r="BE128" s="845"/>
      <c r="BF128" s="822" t="s">
        <v>454</v>
      </c>
      <c r="BG128" s="823"/>
      <c r="BH128" s="823"/>
      <c r="BI128" s="823"/>
      <c r="BJ128" s="823"/>
      <c r="BK128" s="823"/>
      <c r="BL128" s="846"/>
      <c r="BM128" s="822">
        <v>11.35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510</v>
      </c>
      <c r="CQ128" s="766"/>
      <c r="CR128" s="766"/>
      <c r="CS128" s="766"/>
      <c r="CT128" s="766"/>
      <c r="CU128" s="766"/>
      <c r="CV128" s="766"/>
      <c r="CW128" s="766"/>
      <c r="CX128" s="766"/>
      <c r="CY128" s="766"/>
      <c r="CZ128" s="766"/>
      <c r="DA128" s="766"/>
      <c r="DB128" s="766"/>
      <c r="DC128" s="766"/>
      <c r="DD128" s="766"/>
      <c r="DE128" s="766"/>
      <c r="DF128" s="767"/>
      <c r="DG128" s="826">
        <v>11233</v>
      </c>
      <c r="DH128" s="827"/>
      <c r="DI128" s="827"/>
      <c r="DJ128" s="827"/>
      <c r="DK128" s="827"/>
      <c r="DL128" s="827">
        <v>10191</v>
      </c>
      <c r="DM128" s="827"/>
      <c r="DN128" s="827"/>
      <c r="DO128" s="827"/>
      <c r="DP128" s="827"/>
      <c r="DQ128" s="827">
        <v>9199</v>
      </c>
      <c r="DR128" s="827"/>
      <c r="DS128" s="827"/>
      <c r="DT128" s="827"/>
      <c r="DU128" s="827"/>
      <c r="DV128" s="828">
        <v>0</v>
      </c>
      <c r="DW128" s="828"/>
      <c r="DX128" s="828"/>
      <c r="DY128" s="828"/>
      <c r="DZ128" s="829"/>
    </row>
    <row r="129" spans="1:131" s="230" customFormat="1" ht="26.25" customHeight="1" x14ac:dyDescent="0.15">
      <c r="A129" s="810" t="s">
        <v>109</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511</v>
      </c>
      <c r="X129" s="813"/>
      <c r="Y129" s="813"/>
      <c r="Z129" s="814"/>
      <c r="AA129" s="815">
        <v>44194082</v>
      </c>
      <c r="AB129" s="816"/>
      <c r="AC129" s="816"/>
      <c r="AD129" s="816"/>
      <c r="AE129" s="817"/>
      <c r="AF129" s="818">
        <v>45904280</v>
      </c>
      <c r="AG129" s="816"/>
      <c r="AH129" s="816"/>
      <c r="AI129" s="816"/>
      <c r="AJ129" s="817"/>
      <c r="AK129" s="818">
        <v>44849728</v>
      </c>
      <c r="AL129" s="816"/>
      <c r="AM129" s="816"/>
      <c r="AN129" s="816"/>
      <c r="AO129" s="817"/>
      <c r="AP129" s="819"/>
      <c r="AQ129" s="820"/>
      <c r="AR129" s="820"/>
      <c r="AS129" s="820"/>
      <c r="AT129" s="821"/>
      <c r="AU129" s="233"/>
      <c r="AV129" s="233"/>
      <c r="AW129" s="233"/>
      <c r="AX129" s="787" t="s">
        <v>512</v>
      </c>
      <c r="AY129" s="788"/>
      <c r="AZ129" s="788"/>
      <c r="BA129" s="788"/>
      <c r="BB129" s="788"/>
      <c r="BC129" s="788"/>
      <c r="BD129" s="788"/>
      <c r="BE129" s="789"/>
      <c r="BF129" s="806" t="s">
        <v>396</v>
      </c>
      <c r="BG129" s="807"/>
      <c r="BH129" s="807"/>
      <c r="BI129" s="807"/>
      <c r="BJ129" s="807"/>
      <c r="BK129" s="807"/>
      <c r="BL129" s="808"/>
      <c r="BM129" s="806">
        <v>16.350000000000001</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810" t="s">
        <v>513</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514</v>
      </c>
      <c r="X130" s="813"/>
      <c r="Y130" s="813"/>
      <c r="Z130" s="814"/>
      <c r="AA130" s="815">
        <v>7339519</v>
      </c>
      <c r="AB130" s="816"/>
      <c r="AC130" s="816"/>
      <c r="AD130" s="816"/>
      <c r="AE130" s="817"/>
      <c r="AF130" s="818">
        <v>7320449</v>
      </c>
      <c r="AG130" s="816"/>
      <c r="AH130" s="816"/>
      <c r="AI130" s="816"/>
      <c r="AJ130" s="817"/>
      <c r="AK130" s="818">
        <v>7277598</v>
      </c>
      <c r="AL130" s="816"/>
      <c r="AM130" s="816"/>
      <c r="AN130" s="816"/>
      <c r="AO130" s="817"/>
      <c r="AP130" s="819"/>
      <c r="AQ130" s="820"/>
      <c r="AR130" s="820"/>
      <c r="AS130" s="820"/>
      <c r="AT130" s="821"/>
      <c r="AU130" s="233"/>
      <c r="AV130" s="233"/>
      <c r="AW130" s="233"/>
      <c r="AX130" s="787" t="s">
        <v>515</v>
      </c>
      <c r="AY130" s="788"/>
      <c r="AZ130" s="788"/>
      <c r="BA130" s="788"/>
      <c r="BB130" s="788"/>
      <c r="BC130" s="788"/>
      <c r="BD130" s="788"/>
      <c r="BE130" s="789"/>
      <c r="BF130" s="790">
        <v>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516</v>
      </c>
      <c r="X131" s="797"/>
      <c r="Y131" s="797"/>
      <c r="Z131" s="798"/>
      <c r="AA131" s="799">
        <v>36854563</v>
      </c>
      <c r="AB131" s="800"/>
      <c r="AC131" s="800"/>
      <c r="AD131" s="800"/>
      <c r="AE131" s="801"/>
      <c r="AF131" s="802">
        <v>38583831</v>
      </c>
      <c r="AG131" s="800"/>
      <c r="AH131" s="800"/>
      <c r="AI131" s="800"/>
      <c r="AJ131" s="801"/>
      <c r="AK131" s="802">
        <v>37572130</v>
      </c>
      <c r="AL131" s="800"/>
      <c r="AM131" s="800"/>
      <c r="AN131" s="800"/>
      <c r="AO131" s="801"/>
      <c r="AP131" s="803"/>
      <c r="AQ131" s="804"/>
      <c r="AR131" s="804"/>
      <c r="AS131" s="804"/>
      <c r="AT131" s="805"/>
      <c r="AU131" s="233"/>
      <c r="AV131" s="233"/>
      <c r="AW131" s="233"/>
      <c r="AX131" s="765" t="s">
        <v>517</v>
      </c>
      <c r="AY131" s="766"/>
      <c r="AZ131" s="766"/>
      <c r="BA131" s="766"/>
      <c r="BB131" s="766"/>
      <c r="BC131" s="766"/>
      <c r="BD131" s="766"/>
      <c r="BE131" s="767"/>
      <c r="BF131" s="768">
        <v>24.2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74" t="s">
        <v>518</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519</v>
      </c>
      <c r="W132" s="778"/>
      <c r="X132" s="778"/>
      <c r="Y132" s="778"/>
      <c r="Z132" s="779"/>
      <c r="AA132" s="780">
        <v>7.234884321</v>
      </c>
      <c r="AB132" s="781"/>
      <c r="AC132" s="781"/>
      <c r="AD132" s="781"/>
      <c r="AE132" s="782"/>
      <c r="AF132" s="783">
        <v>7.9978657379999998</v>
      </c>
      <c r="AG132" s="781"/>
      <c r="AH132" s="781"/>
      <c r="AI132" s="781"/>
      <c r="AJ132" s="782"/>
      <c r="AK132" s="783">
        <v>8.7788129129999994</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520</v>
      </c>
      <c r="W133" s="757"/>
      <c r="X133" s="757"/>
      <c r="Y133" s="757"/>
      <c r="Z133" s="758"/>
      <c r="AA133" s="759">
        <v>7</v>
      </c>
      <c r="AB133" s="760"/>
      <c r="AC133" s="760"/>
      <c r="AD133" s="760"/>
      <c r="AE133" s="761"/>
      <c r="AF133" s="759">
        <v>7.6</v>
      </c>
      <c r="AG133" s="760"/>
      <c r="AH133" s="760"/>
      <c r="AI133" s="760"/>
      <c r="AJ133" s="761"/>
      <c r="AK133" s="759">
        <v>8</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JMK+9YWSw/nrrPp/oPg6wxCO/ciCDqFO7By0lxi8FHjmQ+2qn1B0WmOgN/QU4U4Sj1GBp20iIIL4H3QgV/tmMw==" saltValue="b9OdhrtR9iw/OJHNJhKnU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74" zoomScaleNormal="85" zoomScaleSheetLayoutView="100" workbookViewId="0">
      <selection activeCell="AP94" sqref="AP94"/>
    </sheetView>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521</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V9sG6Qt1+qjlj8ypBr/xr6HSzNNO7jPVkSAoPgWPnAeebk+CBqX+qPgEDjZunPAMnIc0J3JCFTKlHF9fkYs1sQ==" saltValue="BdiZBZeIuK4dssV5UtlK5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3" zoomScale="40" zoomScaleNormal="4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GhSqCt4wOknPeDjORp+DBrw9221qjBU2iV259oKmRUJYUCBkSTYqFVBHHNLUkE08oeGzsgg9OmxOEt3v1KWWQ==" saltValue="pWGkHM1tnnnc7XD5zJJun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40" zoomScaleSheetLayoutView="40"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522</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523</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524</v>
      </c>
      <c r="AP7" s="272"/>
      <c r="AQ7" s="273" t="s">
        <v>525</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526</v>
      </c>
      <c r="AQ8" s="279" t="s">
        <v>527</v>
      </c>
      <c r="AR8" s="280" t="s">
        <v>528</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529</v>
      </c>
      <c r="AL9" s="1167"/>
      <c r="AM9" s="1167"/>
      <c r="AN9" s="1168"/>
      <c r="AO9" s="281">
        <v>11584419</v>
      </c>
      <c r="AP9" s="281">
        <v>62151</v>
      </c>
      <c r="AQ9" s="282">
        <v>63571</v>
      </c>
      <c r="AR9" s="283">
        <v>-2.2000000000000002</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530</v>
      </c>
      <c r="AL10" s="1167"/>
      <c r="AM10" s="1167"/>
      <c r="AN10" s="1168"/>
      <c r="AO10" s="284">
        <v>1392929</v>
      </c>
      <c r="AP10" s="284">
        <v>7473</v>
      </c>
      <c r="AQ10" s="285">
        <v>1690</v>
      </c>
      <c r="AR10" s="286">
        <v>342.2</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531</v>
      </c>
      <c r="AL11" s="1167"/>
      <c r="AM11" s="1167"/>
      <c r="AN11" s="1168"/>
      <c r="AO11" s="284">
        <v>937324</v>
      </c>
      <c r="AP11" s="284">
        <v>5029</v>
      </c>
      <c r="AQ11" s="285">
        <v>679</v>
      </c>
      <c r="AR11" s="286">
        <v>640.6</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532</v>
      </c>
      <c r="AL12" s="1167"/>
      <c r="AM12" s="1167"/>
      <c r="AN12" s="1168"/>
      <c r="AO12" s="284" t="s">
        <v>533</v>
      </c>
      <c r="AP12" s="284" t="s">
        <v>533</v>
      </c>
      <c r="AQ12" s="285">
        <v>23</v>
      </c>
      <c r="AR12" s="286" t="s">
        <v>533</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534</v>
      </c>
      <c r="AL13" s="1167"/>
      <c r="AM13" s="1167"/>
      <c r="AN13" s="1168"/>
      <c r="AO13" s="284">
        <v>485914</v>
      </c>
      <c r="AP13" s="284">
        <v>2607</v>
      </c>
      <c r="AQ13" s="285">
        <v>1992</v>
      </c>
      <c r="AR13" s="286">
        <v>30.9</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535</v>
      </c>
      <c r="AL14" s="1167"/>
      <c r="AM14" s="1167"/>
      <c r="AN14" s="1168"/>
      <c r="AO14" s="284">
        <v>90037</v>
      </c>
      <c r="AP14" s="284">
        <v>483</v>
      </c>
      <c r="AQ14" s="285">
        <v>1254</v>
      </c>
      <c r="AR14" s="286">
        <v>-61.5</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536</v>
      </c>
      <c r="AL15" s="1170"/>
      <c r="AM15" s="1170"/>
      <c r="AN15" s="1171"/>
      <c r="AO15" s="284">
        <v>-820747</v>
      </c>
      <c r="AP15" s="284">
        <v>-4403</v>
      </c>
      <c r="AQ15" s="285">
        <v>-3845</v>
      </c>
      <c r="AR15" s="286">
        <v>14.5</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192</v>
      </c>
      <c r="AL16" s="1170"/>
      <c r="AM16" s="1170"/>
      <c r="AN16" s="1171"/>
      <c r="AO16" s="284">
        <v>13669876</v>
      </c>
      <c r="AP16" s="284">
        <v>73339</v>
      </c>
      <c r="AQ16" s="285">
        <v>65365</v>
      </c>
      <c r="AR16" s="286">
        <v>12.2</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537</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538</v>
      </c>
      <c r="AP20" s="293" t="s">
        <v>539</v>
      </c>
      <c r="AQ20" s="294" t="s">
        <v>540</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541</v>
      </c>
      <c r="AL21" s="1173"/>
      <c r="AM21" s="1173"/>
      <c r="AN21" s="1174"/>
      <c r="AO21" s="297">
        <v>5.74</v>
      </c>
      <c r="AP21" s="298">
        <v>6.46</v>
      </c>
      <c r="AQ21" s="299">
        <v>-0.72</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542</v>
      </c>
      <c r="AL22" s="1173"/>
      <c r="AM22" s="1173"/>
      <c r="AN22" s="1174"/>
      <c r="AO22" s="302">
        <v>98.3</v>
      </c>
      <c r="AP22" s="303">
        <v>99.4</v>
      </c>
      <c r="AQ22" s="304">
        <v>-1.1000000000000001</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65" t="s">
        <v>543</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x14ac:dyDescent="0.15">
      <c r="A27" s="309"/>
      <c r="AO27" s="262"/>
      <c r="AP27" s="262"/>
      <c r="AQ27" s="262"/>
      <c r="AR27" s="262"/>
      <c r="AS27" s="262"/>
      <c r="AT27" s="262"/>
    </row>
    <row r="28" spans="1:46" ht="17.25" x14ac:dyDescent="0.15">
      <c r="A28" s="263" t="s">
        <v>544</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545</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524</v>
      </c>
      <c r="AP30" s="272"/>
      <c r="AQ30" s="273" t="s">
        <v>525</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526</v>
      </c>
      <c r="AQ31" s="279" t="s">
        <v>527</v>
      </c>
      <c r="AR31" s="280" t="s">
        <v>528</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546</v>
      </c>
      <c r="AL32" s="1157"/>
      <c r="AM32" s="1157"/>
      <c r="AN32" s="1158"/>
      <c r="AO32" s="312">
        <v>8384549</v>
      </c>
      <c r="AP32" s="312">
        <v>44983</v>
      </c>
      <c r="AQ32" s="313">
        <v>37452</v>
      </c>
      <c r="AR32" s="314">
        <v>20.100000000000001</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547</v>
      </c>
      <c r="AL33" s="1157"/>
      <c r="AM33" s="1157"/>
      <c r="AN33" s="1158"/>
      <c r="AO33" s="312" t="s">
        <v>533</v>
      </c>
      <c r="AP33" s="312" t="s">
        <v>533</v>
      </c>
      <c r="AQ33" s="313" t="s">
        <v>533</v>
      </c>
      <c r="AR33" s="314" t="s">
        <v>533</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548</v>
      </c>
      <c r="AL34" s="1157"/>
      <c r="AM34" s="1157"/>
      <c r="AN34" s="1158"/>
      <c r="AO34" s="312" t="s">
        <v>533</v>
      </c>
      <c r="AP34" s="312" t="s">
        <v>533</v>
      </c>
      <c r="AQ34" s="313">
        <v>45</v>
      </c>
      <c r="AR34" s="314" t="s">
        <v>533</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549</v>
      </c>
      <c r="AL35" s="1157"/>
      <c r="AM35" s="1157"/>
      <c r="AN35" s="1158"/>
      <c r="AO35" s="312">
        <v>3499304</v>
      </c>
      <c r="AP35" s="312">
        <v>18774</v>
      </c>
      <c r="AQ35" s="313">
        <v>8356</v>
      </c>
      <c r="AR35" s="314">
        <v>124.7</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550</v>
      </c>
      <c r="AL36" s="1157"/>
      <c r="AM36" s="1157"/>
      <c r="AN36" s="1158"/>
      <c r="AO36" s="312">
        <v>706918</v>
      </c>
      <c r="AP36" s="312">
        <v>3793</v>
      </c>
      <c r="AQ36" s="313">
        <v>443</v>
      </c>
      <c r="AR36" s="314">
        <v>756.2</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551</v>
      </c>
      <c r="AL37" s="1157"/>
      <c r="AM37" s="1157"/>
      <c r="AN37" s="1158"/>
      <c r="AO37" s="312" t="s">
        <v>533</v>
      </c>
      <c r="AP37" s="312" t="s">
        <v>533</v>
      </c>
      <c r="AQ37" s="313">
        <v>649</v>
      </c>
      <c r="AR37" s="314" t="s">
        <v>533</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552</v>
      </c>
      <c r="AL38" s="1160"/>
      <c r="AM38" s="1160"/>
      <c r="AN38" s="1161"/>
      <c r="AO38" s="315" t="s">
        <v>533</v>
      </c>
      <c r="AP38" s="315" t="s">
        <v>533</v>
      </c>
      <c r="AQ38" s="316">
        <v>1</v>
      </c>
      <c r="AR38" s="304" t="s">
        <v>533</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553</v>
      </c>
      <c r="AL39" s="1160"/>
      <c r="AM39" s="1160"/>
      <c r="AN39" s="1161"/>
      <c r="AO39" s="312">
        <v>-2014786</v>
      </c>
      <c r="AP39" s="312">
        <v>-10809</v>
      </c>
      <c r="AQ39" s="313">
        <v>-7867</v>
      </c>
      <c r="AR39" s="314">
        <v>37.4</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554</v>
      </c>
      <c r="AL40" s="1157"/>
      <c r="AM40" s="1157"/>
      <c r="AN40" s="1158"/>
      <c r="AO40" s="312">
        <v>-7277598</v>
      </c>
      <c r="AP40" s="312">
        <v>-39044</v>
      </c>
      <c r="AQ40" s="313">
        <v>-28343</v>
      </c>
      <c r="AR40" s="314">
        <v>37.799999999999997</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306</v>
      </c>
      <c r="AL41" s="1163"/>
      <c r="AM41" s="1163"/>
      <c r="AN41" s="1164"/>
      <c r="AO41" s="312">
        <v>3298387</v>
      </c>
      <c r="AP41" s="312">
        <v>17696</v>
      </c>
      <c r="AQ41" s="313">
        <v>10736</v>
      </c>
      <c r="AR41" s="314">
        <v>64.8</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555</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556</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557</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524</v>
      </c>
      <c r="AN49" s="1151" t="s">
        <v>558</v>
      </c>
      <c r="AO49" s="1152"/>
      <c r="AP49" s="1152"/>
      <c r="AQ49" s="1152"/>
      <c r="AR49" s="1153"/>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559</v>
      </c>
      <c r="AO50" s="329" t="s">
        <v>560</v>
      </c>
      <c r="AP50" s="330" t="s">
        <v>561</v>
      </c>
      <c r="AQ50" s="331" t="s">
        <v>562</v>
      </c>
      <c r="AR50" s="332" t="s">
        <v>563</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564</v>
      </c>
      <c r="AL51" s="325"/>
      <c r="AM51" s="333">
        <v>9132263</v>
      </c>
      <c r="AN51" s="334">
        <v>48377</v>
      </c>
      <c r="AO51" s="335">
        <v>-11.3</v>
      </c>
      <c r="AP51" s="336">
        <v>45022</v>
      </c>
      <c r="AQ51" s="337">
        <v>-0.9</v>
      </c>
      <c r="AR51" s="338">
        <v>-10.4</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565</v>
      </c>
      <c r="AM52" s="341">
        <v>4733856</v>
      </c>
      <c r="AN52" s="342">
        <v>25077</v>
      </c>
      <c r="AO52" s="343">
        <v>3</v>
      </c>
      <c r="AP52" s="344">
        <v>25247</v>
      </c>
      <c r="AQ52" s="345">
        <v>3</v>
      </c>
      <c r="AR52" s="346">
        <v>0</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566</v>
      </c>
      <c r="AL53" s="325"/>
      <c r="AM53" s="333">
        <v>8963717</v>
      </c>
      <c r="AN53" s="334">
        <v>47710</v>
      </c>
      <c r="AO53" s="335">
        <v>-1.4</v>
      </c>
      <c r="AP53" s="336">
        <v>51849</v>
      </c>
      <c r="AQ53" s="337">
        <v>15.2</v>
      </c>
      <c r="AR53" s="338">
        <v>-16.600000000000001</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565</v>
      </c>
      <c r="AM54" s="341">
        <v>4240502</v>
      </c>
      <c r="AN54" s="342">
        <v>22570</v>
      </c>
      <c r="AO54" s="343">
        <v>-10</v>
      </c>
      <c r="AP54" s="344">
        <v>26326</v>
      </c>
      <c r="AQ54" s="345">
        <v>4.3</v>
      </c>
      <c r="AR54" s="346">
        <v>-14.3</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567</v>
      </c>
      <c r="AL55" s="325"/>
      <c r="AM55" s="333">
        <v>7749099</v>
      </c>
      <c r="AN55" s="334">
        <v>41428</v>
      </c>
      <c r="AO55" s="335">
        <v>-13.2</v>
      </c>
      <c r="AP55" s="336">
        <v>52191</v>
      </c>
      <c r="AQ55" s="337">
        <v>0.7</v>
      </c>
      <c r="AR55" s="338">
        <v>-13.9</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565</v>
      </c>
      <c r="AM56" s="341">
        <v>4179416</v>
      </c>
      <c r="AN56" s="342">
        <v>22344</v>
      </c>
      <c r="AO56" s="343">
        <v>-1</v>
      </c>
      <c r="AP56" s="344">
        <v>26807</v>
      </c>
      <c r="AQ56" s="345">
        <v>1.8</v>
      </c>
      <c r="AR56" s="346">
        <v>-2.8</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568</v>
      </c>
      <c r="AL57" s="325"/>
      <c r="AM57" s="333">
        <v>4350489</v>
      </c>
      <c r="AN57" s="334">
        <v>23358</v>
      </c>
      <c r="AO57" s="335">
        <v>-43.6</v>
      </c>
      <c r="AP57" s="336">
        <v>48105</v>
      </c>
      <c r="AQ57" s="337">
        <v>-7.8</v>
      </c>
      <c r="AR57" s="338">
        <v>-35.799999999999997</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565</v>
      </c>
      <c r="AM58" s="341">
        <v>2657653</v>
      </c>
      <c r="AN58" s="342">
        <v>14269</v>
      </c>
      <c r="AO58" s="343">
        <v>-36.1</v>
      </c>
      <c r="AP58" s="344">
        <v>24072</v>
      </c>
      <c r="AQ58" s="345">
        <v>-10.199999999999999</v>
      </c>
      <c r="AR58" s="346">
        <v>-25.9</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569</v>
      </c>
      <c r="AL59" s="325"/>
      <c r="AM59" s="333">
        <v>5686613</v>
      </c>
      <c r="AN59" s="334">
        <v>30509</v>
      </c>
      <c r="AO59" s="335">
        <v>30.6</v>
      </c>
      <c r="AP59" s="336">
        <v>47446</v>
      </c>
      <c r="AQ59" s="337">
        <v>-1.4</v>
      </c>
      <c r="AR59" s="338">
        <v>32</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565</v>
      </c>
      <c r="AM60" s="341">
        <v>2404930</v>
      </c>
      <c r="AN60" s="342">
        <v>12902</v>
      </c>
      <c r="AO60" s="343">
        <v>-9.6</v>
      </c>
      <c r="AP60" s="344">
        <v>24371</v>
      </c>
      <c r="AQ60" s="345">
        <v>1.2</v>
      </c>
      <c r="AR60" s="346">
        <v>-10.8</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570</v>
      </c>
      <c r="AL61" s="347"/>
      <c r="AM61" s="348">
        <v>7176436</v>
      </c>
      <c r="AN61" s="349">
        <v>38276</v>
      </c>
      <c r="AO61" s="350">
        <v>-7.8</v>
      </c>
      <c r="AP61" s="351">
        <v>48923</v>
      </c>
      <c r="AQ61" s="352">
        <v>1.2</v>
      </c>
      <c r="AR61" s="338">
        <v>-9</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565</v>
      </c>
      <c r="AM62" s="341">
        <v>3643271</v>
      </c>
      <c r="AN62" s="342">
        <v>19432</v>
      </c>
      <c r="AO62" s="343">
        <v>-10.7</v>
      </c>
      <c r="AP62" s="344">
        <v>25365</v>
      </c>
      <c r="AQ62" s="345">
        <v>0</v>
      </c>
      <c r="AR62" s="346">
        <v>-10.7</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jCAGdeVlO+5OIZjhJHhUvJS9krF/Dvt+nJWmHbfG503f6bML0W7NKZKRYBM6Z0/druxnImaCjXt421yV5jg7kw==" saltValue="IuWIyZstvn0VDCaEHA7u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40" zoomScaleNormal="4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572</v>
      </c>
    </row>
    <row r="121" spans="125:125" ht="13.5" hidden="1" customHeight="1" x14ac:dyDescent="0.15">
      <c r="DU121" s="259"/>
    </row>
  </sheetData>
  <sheetProtection algorithmName="SHA-512" hashValue="72j17Nzb9UlIUD/f8gqMc+IC5K9CoVU7DOQl2lroNafLxrzO360GKERXaXorNRlHF66yXnxZpIIWpCyyoNPN7g==" saltValue="Xx2hxIFj8LqlTizs0ZRg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40" zoomScaleNormal="4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573</v>
      </c>
    </row>
  </sheetData>
  <sheetProtection algorithmName="SHA-512" hashValue="JalfdyeIbxRp435alplkFFS1fcu2L5oFU7pp96ixTWEJ1pquo5oHdB13ftEDF8jq9Tobh68GrU5kTlDmNy/c0w==" saltValue="q3khncSR2uIshyebydHL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4"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574</v>
      </c>
      <c r="G46" s="8" t="s">
        <v>575</v>
      </c>
      <c r="H46" s="8" t="s">
        <v>576</v>
      </c>
      <c r="I46" s="8" t="s">
        <v>577</v>
      </c>
      <c r="J46" s="9" t="s">
        <v>578</v>
      </c>
    </row>
    <row r="47" spans="2:10" ht="57.75" customHeight="1" x14ac:dyDescent="0.15">
      <c r="B47" s="10"/>
      <c r="C47" s="1175" t="s">
        <v>3</v>
      </c>
      <c r="D47" s="1175"/>
      <c r="E47" s="1176"/>
      <c r="F47" s="11">
        <v>5.84</v>
      </c>
      <c r="G47" s="12">
        <v>5.83</v>
      </c>
      <c r="H47" s="12">
        <v>6.37</v>
      </c>
      <c r="I47" s="12">
        <v>7.75</v>
      </c>
      <c r="J47" s="13">
        <v>11.98</v>
      </c>
    </row>
    <row r="48" spans="2:10" ht="57.75" customHeight="1" x14ac:dyDescent="0.15">
      <c r="B48" s="14"/>
      <c r="C48" s="1177" t="s">
        <v>4</v>
      </c>
      <c r="D48" s="1177"/>
      <c r="E48" s="1178"/>
      <c r="F48" s="15">
        <v>1.64</v>
      </c>
      <c r="G48" s="16">
        <v>1.33</v>
      </c>
      <c r="H48" s="16">
        <v>3.39</v>
      </c>
      <c r="I48" s="16">
        <v>7.97</v>
      </c>
      <c r="J48" s="17">
        <v>3.98</v>
      </c>
    </row>
    <row r="49" spans="2:10" ht="57.75" customHeight="1" thickBot="1" x14ac:dyDescent="0.2">
      <c r="B49" s="18"/>
      <c r="C49" s="1179" t="s">
        <v>5</v>
      </c>
      <c r="D49" s="1179"/>
      <c r="E49" s="1180"/>
      <c r="F49" s="19">
        <v>0.4</v>
      </c>
      <c r="G49" s="20" t="s">
        <v>579</v>
      </c>
      <c r="H49" s="20">
        <v>2.15</v>
      </c>
      <c r="I49" s="20">
        <v>4.71</v>
      </c>
      <c r="J49" s="21" t="s">
        <v>580</v>
      </c>
    </row>
    <row r="50" spans="2:10" x14ac:dyDescent="0.15"/>
  </sheetData>
  <sheetProtection algorithmName="SHA-512" hashValue="6xghORYEZOnipuitxSKPsRIRpr8obf0oanTOIp67CtOKjNCl1iqA8aqJ6wzfn7Buc4PB5IFmr38f+gJjcQei5Q==" saltValue="VzdLlqDoOZqjXD0tL5SNz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40" zoomScaleNormal="4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574</v>
      </c>
      <c r="G33" s="29" t="s">
        <v>575</v>
      </c>
      <c r="H33" s="29" t="s">
        <v>576</v>
      </c>
      <c r="I33" s="29" t="s">
        <v>577</v>
      </c>
      <c r="J33" s="30" t="s">
        <v>578</v>
      </c>
      <c r="K33" s="22"/>
      <c r="L33" s="22"/>
      <c r="M33" s="22"/>
      <c r="N33" s="22"/>
      <c r="O33" s="22"/>
      <c r="P33" s="22"/>
    </row>
    <row r="34" spans="1:16" ht="39" customHeight="1" x14ac:dyDescent="0.15">
      <c r="A34" s="22"/>
      <c r="B34" s="31"/>
      <c r="C34" s="1187" t="s">
        <v>581</v>
      </c>
      <c r="D34" s="1187"/>
      <c r="E34" s="1188"/>
      <c r="F34" s="32">
        <v>14.16</v>
      </c>
      <c r="G34" s="33">
        <v>10.67</v>
      </c>
      <c r="H34" s="33">
        <v>9.66</v>
      </c>
      <c r="I34" s="33">
        <v>9.66</v>
      </c>
      <c r="J34" s="34">
        <v>11.45</v>
      </c>
      <c r="K34" s="22"/>
      <c r="L34" s="22"/>
      <c r="M34" s="22"/>
      <c r="N34" s="22"/>
      <c r="O34" s="22"/>
      <c r="P34" s="22"/>
    </row>
    <row r="35" spans="1:16" ht="39" customHeight="1" x14ac:dyDescent="0.15">
      <c r="A35" s="22"/>
      <c r="B35" s="35"/>
      <c r="C35" s="1181" t="s">
        <v>582</v>
      </c>
      <c r="D35" s="1182"/>
      <c r="E35" s="1183"/>
      <c r="F35" s="36">
        <v>4.1100000000000003</v>
      </c>
      <c r="G35" s="37">
        <v>4.88</v>
      </c>
      <c r="H35" s="37">
        <v>4.97</v>
      </c>
      <c r="I35" s="37">
        <v>5.19</v>
      </c>
      <c r="J35" s="38">
        <v>6.05</v>
      </c>
      <c r="K35" s="22"/>
      <c r="L35" s="22"/>
      <c r="M35" s="22"/>
      <c r="N35" s="22"/>
      <c r="O35" s="22"/>
      <c r="P35" s="22"/>
    </row>
    <row r="36" spans="1:16" ht="39" customHeight="1" x14ac:dyDescent="0.15">
      <c r="A36" s="22"/>
      <c r="B36" s="35"/>
      <c r="C36" s="1181" t="s">
        <v>583</v>
      </c>
      <c r="D36" s="1182"/>
      <c r="E36" s="1183"/>
      <c r="F36" s="36">
        <v>1.64</v>
      </c>
      <c r="G36" s="37">
        <v>1.3</v>
      </c>
      <c r="H36" s="37">
        <v>3.34</v>
      </c>
      <c r="I36" s="37">
        <v>7.9</v>
      </c>
      <c r="J36" s="38">
        <v>3.89</v>
      </c>
      <c r="K36" s="22"/>
      <c r="L36" s="22"/>
      <c r="M36" s="22"/>
      <c r="N36" s="22"/>
      <c r="O36" s="22"/>
      <c r="P36" s="22"/>
    </row>
    <row r="37" spans="1:16" ht="39" customHeight="1" x14ac:dyDescent="0.15">
      <c r="A37" s="22"/>
      <c r="B37" s="35"/>
      <c r="C37" s="1181" t="s">
        <v>584</v>
      </c>
      <c r="D37" s="1182"/>
      <c r="E37" s="1183"/>
      <c r="F37" s="36">
        <v>1.27</v>
      </c>
      <c r="G37" s="37">
        <v>0.68</v>
      </c>
      <c r="H37" s="37">
        <v>1.07</v>
      </c>
      <c r="I37" s="37">
        <v>1.26</v>
      </c>
      <c r="J37" s="38">
        <v>2.09</v>
      </c>
      <c r="K37" s="22"/>
      <c r="L37" s="22"/>
      <c r="M37" s="22"/>
      <c r="N37" s="22"/>
      <c r="O37" s="22"/>
      <c r="P37" s="22"/>
    </row>
    <row r="38" spans="1:16" ht="39" customHeight="1" x14ac:dyDescent="0.15">
      <c r="A38" s="22"/>
      <c r="B38" s="35"/>
      <c r="C38" s="1181" t="s">
        <v>585</v>
      </c>
      <c r="D38" s="1182"/>
      <c r="E38" s="1183"/>
      <c r="F38" s="36" t="s">
        <v>586</v>
      </c>
      <c r="G38" s="37" t="s">
        <v>587</v>
      </c>
      <c r="H38" s="37" t="s">
        <v>588</v>
      </c>
      <c r="I38" s="37">
        <v>0</v>
      </c>
      <c r="J38" s="38">
        <v>1.99</v>
      </c>
      <c r="K38" s="22"/>
      <c r="L38" s="22"/>
      <c r="M38" s="22"/>
      <c r="N38" s="22"/>
      <c r="O38" s="22"/>
      <c r="P38" s="22"/>
    </row>
    <row r="39" spans="1:16" ht="39" customHeight="1" x14ac:dyDescent="0.15">
      <c r="A39" s="22"/>
      <c r="B39" s="35"/>
      <c r="C39" s="1181" t="s">
        <v>589</v>
      </c>
      <c r="D39" s="1182"/>
      <c r="E39" s="1183"/>
      <c r="F39" s="36">
        <v>0.22</v>
      </c>
      <c r="G39" s="37">
        <v>0.89</v>
      </c>
      <c r="H39" s="37">
        <v>1.32</v>
      </c>
      <c r="I39" s="37">
        <v>1.72</v>
      </c>
      <c r="J39" s="38">
        <v>1.53</v>
      </c>
      <c r="K39" s="22"/>
      <c r="L39" s="22"/>
      <c r="M39" s="22"/>
      <c r="N39" s="22"/>
      <c r="O39" s="22"/>
      <c r="P39" s="22"/>
    </row>
    <row r="40" spans="1:16" ht="39" customHeight="1" x14ac:dyDescent="0.15">
      <c r="A40" s="22"/>
      <c r="B40" s="35"/>
      <c r="C40" s="1181" t="s">
        <v>590</v>
      </c>
      <c r="D40" s="1182"/>
      <c r="E40" s="1183"/>
      <c r="F40" s="36">
        <v>1.22</v>
      </c>
      <c r="G40" s="37">
        <v>1.21</v>
      </c>
      <c r="H40" s="37">
        <v>1.19</v>
      </c>
      <c r="I40" s="37">
        <v>0.52</v>
      </c>
      <c r="J40" s="38">
        <v>0.47</v>
      </c>
      <c r="K40" s="22"/>
      <c r="L40" s="22"/>
      <c r="M40" s="22"/>
      <c r="N40" s="22"/>
      <c r="O40" s="22"/>
      <c r="P40" s="22"/>
    </row>
    <row r="41" spans="1:16" ht="39" customHeight="1" x14ac:dyDescent="0.15">
      <c r="A41" s="22"/>
      <c r="B41" s="35"/>
      <c r="C41" s="1181" t="s">
        <v>591</v>
      </c>
      <c r="D41" s="1182"/>
      <c r="E41" s="1183"/>
      <c r="F41" s="36" t="s">
        <v>533</v>
      </c>
      <c r="G41" s="37">
        <v>0.02</v>
      </c>
      <c r="H41" s="37">
        <v>0.04</v>
      </c>
      <c r="I41" s="37">
        <v>0.06</v>
      </c>
      <c r="J41" s="38">
        <v>7.0000000000000007E-2</v>
      </c>
      <c r="K41" s="22"/>
      <c r="L41" s="22"/>
      <c r="M41" s="22"/>
      <c r="N41" s="22"/>
      <c r="O41" s="22"/>
      <c r="P41" s="22"/>
    </row>
    <row r="42" spans="1:16" ht="39" customHeight="1" x14ac:dyDescent="0.15">
      <c r="A42" s="22"/>
      <c r="B42" s="39"/>
      <c r="C42" s="1181" t="s">
        <v>592</v>
      </c>
      <c r="D42" s="1182"/>
      <c r="E42" s="1183"/>
      <c r="F42" s="36" t="s">
        <v>533</v>
      </c>
      <c r="G42" s="37" t="s">
        <v>533</v>
      </c>
      <c r="H42" s="37" t="s">
        <v>533</v>
      </c>
      <c r="I42" s="37" t="s">
        <v>533</v>
      </c>
      <c r="J42" s="38" t="s">
        <v>533</v>
      </c>
      <c r="K42" s="22"/>
      <c r="L42" s="22"/>
      <c r="M42" s="22"/>
      <c r="N42" s="22"/>
      <c r="O42" s="22"/>
      <c r="P42" s="22"/>
    </row>
    <row r="43" spans="1:16" ht="39" customHeight="1" thickBot="1" x14ac:dyDescent="0.2">
      <c r="A43" s="22"/>
      <c r="B43" s="40"/>
      <c r="C43" s="1184" t="s">
        <v>593</v>
      </c>
      <c r="D43" s="1185"/>
      <c r="E43" s="1186"/>
      <c r="F43" s="41">
        <v>0.01</v>
      </c>
      <c r="G43" s="42">
        <v>0</v>
      </c>
      <c r="H43" s="42">
        <v>0.02</v>
      </c>
      <c r="I43" s="42">
        <v>0.05</v>
      </c>
      <c r="J43" s="43">
        <v>0.09</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gziq4MCYkDYVsNneBDoNDAsCaqvALDLehmdja+9ZefOmQB2Nl875urrESM22KJjraJKLgUE519iW6wNThMoMg==" saltValue="jV5nEAsIi6S0nWJq+vuW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9" zoomScale="40" zoomScaleNormal="4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574</v>
      </c>
      <c r="L44" s="56" t="s">
        <v>575</v>
      </c>
      <c r="M44" s="56" t="s">
        <v>576</v>
      </c>
      <c r="N44" s="56" t="s">
        <v>577</v>
      </c>
      <c r="O44" s="57" t="s">
        <v>578</v>
      </c>
      <c r="P44" s="48"/>
      <c r="Q44" s="48"/>
      <c r="R44" s="48"/>
      <c r="S44" s="48"/>
      <c r="T44" s="48"/>
      <c r="U44" s="48"/>
    </row>
    <row r="45" spans="1:21" ht="30.75" customHeight="1" x14ac:dyDescent="0.15">
      <c r="A45" s="48"/>
      <c r="B45" s="1212" t="s">
        <v>11</v>
      </c>
      <c r="C45" s="1213"/>
      <c r="D45" s="58"/>
      <c r="E45" s="1218" t="s">
        <v>12</v>
      </c>
      <c r="F45" s="1218"/>
      <c r="G45" s="1218"/>
      <c r="H45" s="1218"/>
      <c r="I45" s="1218"/>
      <c r="J45" s="1219"/>
      <c r="K45" s="59">
        <v>6946</v>
      </c>
      <c r="L45" s="60">
        <v>7166</v>
      </c>
      <c r="M45" s="60">
        <v>7544</v>
      </c>
      <c r="N45" s="60">
        <v>7989</v>
      </c>
      <c r="O45" s="61">
        <v>8385</v>
      </c>
      <c r="P45" s="48"/>
      <c r="Q45" s="48"/>
      <c r="R45" s="48"/>
      <c r="S45" s="48"/>
      <c r="T45" s="48"/>
      <c r="U45" s="48"/>
    </row>
    <row r="46" spans="1:21" ht="30.75" customHeight="1" x14ac:dyDescent="0.15">
      <c r="A46" s="48"/>
      <c r="B46" s="1214"/>
      <c r="C46" s="1215"/>
      <c r="D46" s="62"/>
      <c r="E46" s="1191" t="s">
        <v>13</v>
      </c>
      <c r="F46" s="1191"/>
      <c r="G46" s="1191"/>
      <c r="H46" s="1191"/>
      <c r="I46" s="1191"/>
      <c r="J46" s="1192"/>
      <c r="K46" s="63" t="s">
        <v>533</v>
      </c>
      <c r="L46" s="64" t="s">
        <v>533</v>
      </c>
      <c r="M46" s="64" t="s">
        <v>533</v>
      </c>
      <c r="N46" s="64" t="s">
        <v>533</v>
      </c>
      <c r="O46" s="65" t="s">
        <v>533</v>
      </c>
      <c r="P46" s="48"/>
      <c r="Q46" s="48"/>
      <c r="R46" s="48"/>
      <c r="S46" s="48"/>
      <c r="T46" s="48"/>
      <c r="U46" s="48"/>
    </row>
    <row r="47" spans="1:21" ht="30.75" customHeight="1" x14ac:dyDescent="0.15">
      <c r="A47" s="48"/>
      <c r="B47" s="1214"/>
      <c r="C47" s="1215"/>
      <c r="D47" s="62"/>
      <c r="E47" s="1191" t="s">
        <v>14</v>
      </c>
      <c r="F47" s="1191"/>
      <c r="G47" s="1191"/>
      <c r="H47" s="1191"/>
      <c r="I47" s="1191"/>
      <c r="J47" s="1192"/>
      <c r="K47" s="63" t="s">
        <v>533</v>
      </c>
      <c r="L47" s="64" t="s">
        <v>533</v>
      </c>
      <c r="M47" s="64" t="s">
        <v>533</v>
      </c>
      <c r="N47" s="64" t="s">
        <v>533</v>
      </c>
      <c r="O47" s="65" t="s">
        <v>533</v>
      </c>
      <c r="P47" s="48"/>
      <c r="Q47" s="48"/>
      <c r="R47" s="48"/>
      <c r="S47" s="48"/>
      <c r="T47" s="48"/>
      <c r="U47" s="48"/>
    </row>
    <row r="48" spans="1:21" ht="30.75" customHeight="1" x14ac:dyDescent="0.15">
      <c r="A48" s="48"/>
      <c r="B48" s="1214"/>
      <c r="C48" s="1215"/>
      <c r="D48" s="62"/>
      <c r="E48" s="1191" t="s">
        <v>15</v>
      </c>
      <c r="F48" s="1191"/>
      <c r="G48" s="1191"/>
      <c r="H48" s="1191"/>
      <c r="I48" s="1191"/>
      <c r="J48" s="1192"/>
      <c r="K48" s="63">
        <v>3864</v>
      </c>
      <c r="L48" s="64">
        <v>3889</v>
      </c>
      <c r="M48" s="64">
        <v>3649</v>
      </c>
      <c r="N48" s="64">
        <v>3617</v>
      </c>
      <c r="O48" s="65">
        <v>3499</v>
      </c>
      <c r="P48" s="48"/>
      <c r="Q48" s="48"/>
      <c r="R48" s="48"/>
      <c r="S48" s="48"/>
      <c r="T48" s="48"/>
      <c r="U48" s="48"/>
    </row>
    <row r="49" spans="1:21" ht="30.75" customHeight="1" x14ac:dyDescent="0.15">
      <c r="A49" s="48"/>
      <c r="B49" s="1214"/>
      <c r="C49" s="1215"/>
      <c r="D49" s="62"/>
      <c r="E49" s="1191" t="s">
        <v>16</v>
      </c>
      <c r="F49" s="1191"/>
      <c r="G49" s="1191"/>
      <c r="H49" s="1191"/>
      <c r="I49" s="1191"/>
      <c r="J49" s="1192"/>
      <c r="K49" s="63">
        <v>228</v>
      </c>
      <c r="L49" s="64">
        <v>481</v>
      </c>
      <c r="M49" s="64">
        <v>706</v>
      </c>
      <c r="N49" s="64">
        <v>708</v>
      </c>
      <c r="O49" s="65">
        <v>707</v>
      </c>
      <c r="P49" s="48"/>
      <c r="Q49" s="48"/>
      <c r="R49" s="48"/>
      <c r="S49" s="48"/>
      <c r="T49" s="48"/>
      <c r="U49" s="48"/>
    </row>
    <row r="50" spans="1:21" ht="30.75" customHeight="1" x14ac:dyDescent="0.15">
      <c r="A50" s="48"/>
      <c r="B50" s="1214"/>
      <c r="C50" s="1215"/>
      <c r="D50" s="62"/>
      <c r="E50" s="1191" t="s">
        <v>17</v>
      </c>
      <c r="F50" s="1191"/>
      <c r="G50" s="1191"/>
      <c r="H50" s="1191"/>
      <c r="I50" s="1191"/>
      <c r="J50" s="1192"/>
      <c r="K50" s="63" t="s">
        <v>533</v>
      </c>
      <c r="L50" s="64" t="s">
        <v>533</v>
      </c>
      <c r="M50" s="64" t="s">
        <v>533</v>
      </c>
      <c r="N50" s="64" t="s">
        <v>533</v>
      </c>
      <c r="O50" s="65" t="s">
        <v>533</v>
      </c>
      <c r="P50" s="48"/>
      <c r="Q50" s="48"/>
      <c r="R50" s="48"/>
      <c r="S50" s="48"/>
      <c r="T50" s="48"/>
      <c r="U50" s="48"/>
    </row>
    <row r="51" spans="1:21" ht="30.75" customHeight="1" x14ac:dyDescent="0.15">
      <c r="A51" s="48"/>
      <c r="B51" s="1216"/>
      <c r="C51" s="1217"/>
      <c r="D51" s="66"/>
      <c r="E51" s="1191" t="s">
        <v>18</v>
      </c>
      <c r="F51" s="1191"/>
      <c r="G51" s="1191"/>
      <c r="H51" s="1191"/>
      <c r="I51" s="1191"/>
      <c r="J51" s="1192"/>
      <c r="K51" s="63" t="s">
        <v>533</v>
      </c>
      <c r="L51" s="64" t="s">
        <v>533</v>
      </c>
      <c r="M51" s="64" t="s">
        <v>533</v>
      </c>
      <c r="N51" s="64" t="s">
        <v>533</v>
      </c>
      <c r="O51" s="65" t="s">
        <v>533</v>
      </c>
      <c r="P51" s="48"/>
      <c r="Q51" s="48"/>
      <c r="R51" s="48"/>
      <c r="S51" s="48"/>
      <c r="T51" s="48"/>
      <c r="U51" s="48"/>
    </row>
    <row r="52" spans="1:21" ht="30.75" customHeight="1" x14ac:dyDescent="0.15">
      <c r="A52" s="48"/>
      <c r="B52" s="1189" t="s">
        <v>19</v>
      </c>
      <c r="C52" s="1190"/>
      <c r="D52" s="66"/>
      <c r="E52" s="1191" t="s">
        <v>20</v>
      </c>
      <c r="F52" s="1191"/>
      <c r="G52" s="1191"/>
      <c r="H52" s="1191"/>
      <c r="I52" s="1191"/>
      <c r="J52" s="1192"/>
      <c r="K52" s="63">
        <v>8816</v>
      </c>
      <c r="L52" s="64">
        <v>8811</v>
      </c>
      <c r="M52" s="64">
        <v>9233</v>
      </c>
      <c r="N52" s="64">
        <v>9229</v>
      </c>
      <c r="O52" s="65">
        <v>9293</v>
      </c>
      <c r="P52" s="48"/>
      <c r="Q52" s="48"/>
      <c r="R52" s="48"/>
      <c r="S52" s="48"/>
      <c r="T52" s="48"/>
      <c r="U52" s="48"/>
    </row>
    <row r="53" spans="1:21" ht="30.75" customHeight="1" thickBot="1" x14ac:dyDescent="0.2">
      <c r="A53" s="48"/>
      <c r="B53" s="1193" t="s">
        <v>21</v>
      </c>
      <c r="C53" s="1194"/>
      <c r="D53" s="67"/>
      <c r="E53" s="1195" t="s">
        <v>22</v>
      </c>
      <c r="F53" s="1195"/>
      <c r="G53" s="1195"/>
      <c r="H53" s="1195"/>
      <c r="I53" s="1195"/>
      <c r="J53" s="1196"/>
      <c r="K53" s="68">
        <v>2222</v>
      </c>
      <c r="L53" s="69">
        <v>2725</v>
      </c>
      <c r="M53" s="69">
        <v>2666</v>
      </c>
      <c r="N53" s="69">
        <v>3085</v>
      </c>
      <c r="O53" s="70">
        <v>3298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25</v>
      </c>
      <c r="C56" s="73"/>
      <c r="D56" s="73"/>
      <c r="E56" s="73"/>
      <c r="F56" s="73"/>
      <c r="G56" s="73"/>
      <c r="H56" s="73"/>
      <c r="I56" s="73"/>
      <c r="J56" s="73"/>
      <c r="K56" s="74"/>
      <c r="L56" s="74"/>
      <c r="M56" s="74"/>
      <c r="N56" s="74"/>
      <c r="O56" s="75" t="s">
        <v>594</v>
      </c>
      <c r="P56" s="48"/>
      <c r="Q56" s="48"/>
      <c r="R56" s="48"/>
      <c r="S56" s="48"/>
      <c r="T56" s="48"/>
      <c r="U56" s="48"/>
    </row>
    <row r="57" spans="1:21" ht="31.5" customHeight="1" thickBot="1" x14ac:dyDescent="0.2">
      <c r="A57" s="48"/>
      <c r="B57" s="76"/>
      <c r="C57" s="77"/>
      <c r="D57" s="77"/>
      <c r="E57" s="78"/>
      <c r="F57" s="78"/>
      <c r="G57" s="78"/>
      <c r="H57" s="78"/>
      <c r="I57" s="78"/>
      <c r="J57" s="79" t="s">
        <v>2</v>
      </c>
      <c r="K57" s="80" t="s">
        <v>595</v>
      </c>
      <c r="L57" s="81" t="s">
        <v>596</v>
      </c>
      <c r="M57" s="81" t="s">
        <v>597</v>
      </c>
      <c r="N57" s="81" t="s">
        <v>598</v>
      </c>
      <c r="O57" s="82" t="s">
        <v>599</v>
      </c>
      <c r="P57" s="48"/>
      <c r="Q57" s="48"/>
      <c r="R57" s="48"/>
      <c r="S57" s="48"/>
      <c r="T57" s="48"/>
      <c r="U57" s="48"/>
    </row>
    <row r="58" spans="1:21" ht="31.5" customHeight="1" x14ac:dyDescent="0.15">
      <c r="B58" s="1197" t="s">
        <v>26</v>
      </c>
      <c r="C58" s="1198"/>
      <c r="D58" s="1203" t="s">
        <v>27</v>
      </c>
      <c r="E58" s="1204"/>
      <c r="F58" s="1204"/>
      <c r="G58" s="1204"/>
      <c r="H58" s="1204"/>
      <c r="I58" s="1204"/>
      <c r="J58" s="1205"/>
      <c r="K58" s="83"/>
      <c r="L58" s="84"/>
      <c r="M58" s="84"/>
      <c r="N58" s="84"/>
      <c r="O58" s="85"/>
    </row>
    <row r="59" spans="1:21" ht="31.5" customHeight="1" x14ac:dyDescent="0.15">
      <c r="B59" s="1199"/>
      <c r="C59" s="1200"/>
      <c r="D59" s="1206" t="s">
        <v>28</v>
      </c>
      <c r="E59" s="1207"/>
      <c r="F59" s="1207"/>
      <c r="G59" s="1207"/>
      <c r="H59" s="1207"/>
      <c r="I59" s="1207"/>
      <c r="J59" s="1208"/>
      <c r="K59" s="86"/>
      <c r="L59" s="87"/>
      <c r="M59" s="87"/>
      <c r="N59" s="87"/>
      <c r="O59" s="88"/>
    </row>
    <row r="60" spans="1:21" ht="31.5" customHeight="1" thickBot="1" x14ac:dyDescent="0.2">
      <c r="B60" s="1201"/>
      <c r="C60" s="1202"/>
      <c r="D60" s="1209" t="s">
        <v>29</v>
      </c>
      <c r="E60" s="1210"/>
      <c r="F60" s="1210"/>
      <c r="G60" s="1210"/>
      <c r="H60" s="1210"/>
      <c r="I60" s="1210"/>
      <c r="J60" s="1211"/>
      <c r="K60" s="89"/>
      <c r="L60" s="90"/>
      <c r="M60" s="90"/>
      <c r="N60" s="90"/>
      <c r="O60" s="91"/>
    </row>
    <row r="61" spans="1:21" ht="24" customHeight="1" x14ac:dyDescent="0.15">
      <c r="B61" s="92"/>
      <c r="C61" s="92"/>
      <c r="D61" s="93" t="s">
        <v>30</v>
      </c>
      <c r="E61" s="94"/>
      <c r="F61" s="94"/>
      <c r="G61" s="94"/>
      <c r="H61" s="94"/>
      <c r="I61" s="94"/>
      <c r="J61" s="94"/>
      <c r="K61" s="94"/>
      <c r="L61" s="94"/>
      <c r="M61" s="94"/>
      <c r="N61" s="94"/>
      <c r="O61" s="94"/>
    </row>
    <row r="62" spans="1:21" ht="24" customHeight="1" x14ac:dyDescent="0.15">
      <c r="B62" s="95"/>
      <c r="C62" s="95"/>
      <c r="D62" s="93" t="s">
        <v>31</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VcBWL/V8FEYTexgfji32bPskHoVm40sVx0AazbnWPU6X8IsZGEXI+3V51A7IHaM1+SWs1hdHWIBf6w9SRPgYg==" saltValue="m7pfbEuNnWm949dzsFfyD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9</v>
      </c>
    </row>
    <row r="40" spans="2:13" ht="27.75" customHeight="1" thickBot="1" x14ac:dyDescent="0.2">
      <c r="B40" s="98" t="s">
        <v>10</v>
      </c>
      <c r="C40" s="99"/>
      <c r="D40" s="99"/>
      <c r="E40" s="100"/>
      <c r="F40" s="100"/>
      <c r="G40" s="100"/>
      <c r="H40" s="101" t="s">
        <v>2</v>
      </c>
      <c r="I40" s="102" t="s">
        <v>574</v>
      </c>
      <c r="J40" s="103" t="s">
        <v>575</v>
      </c>
      <c r="K40" s="103" t="s">
        <v>576</v>
      </c>
      <c r="L40" s="103" t="s">
        <v>577</v>
      </c>
      <c r="M40" s="104" t="s">
        <v>578</v>
      </c>
    </row>
    <row r="41" spans="2:13" ht="27.75" customHeight="1" x14ac:dyDescent="0.15">
      <c r="B41" s="1232" t="s">
        <v>32</v>
      </c>
      <c r="C41" s="1233"/>
      <c r="D41" s="105"/>
      <c r="E41" s="1234" t="s">
        <v>33</v>
      </c>
      <c r="F41" s="1234"/>
      <c r="G41" s="1234"/>
      <c r="H41" s="1235"/>
      <c r="I41" s="355">
        <v>79083</v>
      </c>
      <c r="J41" s="356">
        <v>79313</v>
      </c>
      <c r="K41" s="356">
        <v>78193</v>
      </c>
      <c r="L41" s="356">
        <v>76641</v>
      </c>
      <c r="M41" s="357">
        <v>72352</v>
      </c>
    </row>
    <row r="42" spans="2:13" ht="27.75" customHeight="1" x14ac:dyDescent="0.15">
      <c r="B42" s="1222"/>
      <c r="C42" s="1223"/>
      <c r="D42" s="106"/>
      <c r="E42" s="1226" t="s">
        <v>34</v>
      </c>
      <c r="F42" s="1226"/>
      <c r="G42" s="1226"/>
      <c r="H42" s="1227"/>
      <c r="I42" s="358" t="s">
        <v>533</v>
      </c>
      <c r="J42" s="359" t="s">
        <v>533</v>
      </c>
      <c r="K42" s="359" t="s">
        <v>533</v>
      </c>
      <c r="L42" s="359" t="s">
        <v>533</v>
      </c>
      <c r="M42" s="360" t="s">
        <v>533</v>
      </c>
    </row>
    <row r="43" spans="2:13" ht="27.75" customHeight="1" x14ac:dyDescent="0.15">
      <c r="B43" s="1222"/>
      <c r="C43" s="1223"/>
      <c r="D43" s="106"/>
      <c r="E43" s="1226" t="s">
        <v>35</v>
      </c>
      <c r="F43" s="1226"/>
      <c r="G43" s="1226"/>
      <c r="H43" s="1227"/>
      <c r="I43" s="358">
        <v>37251</v>
      </c>
      <c r="J43" s="359">
        <v>35618</v>
      </c>
      <c r="K43" s="359">
        <v>31811</v>
      </c>
      <c r="L43" s="359">
        <v>29405</v>
      </c>
      <c r="M43" s="360">
        <v>26915</v>
      </c>
    </row>
    <row r="44" spans="2:13" ht="27.75" customHeight="1" x14ac:dyDescent="0.15">
      <c r="B44" s="1222"/>
      <c r="C44" s="1223"/>
      <c r="D44" s="106"/>
      <c r="E44" s="1226" t="s">
        <v>36</v>
      </c>
      <c r="F44" s="1226"/>
      <c r="G44" s="1226"/>
      <c r="H44" s="1227"/>
      <c r="I44" s="358">
        <v>8553</v>
      </c>
      <c r="J44" s="359">
        <v>8129</v>
      </c>
      <c r="K44" s="359">
        <v>7416</v>
      </c>
      <c r="L44" s="359">
        <v>6299</v>
      </c>
      <c r="M44" s="360">
        <v>5701</v>
      </c>
    </row>
    <row r="45" spans="2:13" ht="27.75" customHeight="1" x14ac:dyDescent="0.15">
      <c r="B45" s="1222"/>
      <c r="C45" s="1223"/>
      <c r="D45" s="106"/>
      <c r="E45" s="1226" t="s">
        <v>37</v>
      </c>
      <c r="F45" s="1226"/>
      <c r="G45" s="1226"/>
      <c r="H45" s="1227"/>
      <c r="I45" s="358">
        <v>11913</v>
      </c>
      <c r="J45" s="359">
        <v>12000</v>
      </c>
      <c r="K45" s="359">
        <v>11793</v>
      </c>
      <c r="L45" s="359">
        <v>11620</v>
      </c>
      <c r="M45" s="360">
        <v>11457</v>
      </c>
    </row>
    <row r="46" spans="2:13" ht="27.75" customHeight="1" x14ac:dyDescent="0.15">
      <c r="B46" s="1222"/>
      <c r="C46" s="1223"/>
      <c r="D46" s="107"/>
      <c r="E46" s="1226" t="s">
        <v>38</v>
      </c>
      <c r="F46" s="1226"/>
      <c r="G46" s="1226"/>
      <c r="H46" s="1227"/>
      <c r="I46" s="358">
        <v>13</v>
      </c>
      <c r="J46" s="359">
        <v>13</v>
      </c>
      <c r="K46" s="359">
        <v>11</v>
      </c>
      <c r="L46" s="359">
        <v>10</v>
      </c>
      <c r="M46" s="360">
        <v>9</v>
      </c>
    </row>
    <row r="47" spans="2:13" ht="27.75" customHeight="1" x14ac:dyDescent="0.15">
      <c r="B47" s="1222"/>
      <c r="C47" s="1223"/>
      <c r="D47" s="108"/>
      <c r="E47" s="1236" t="s">
        <v>39</v>
      </c>
      <c r="F47" s="1237"/>
      <c r="G47" s="1237"/>
      <c r="H47" s="1238"/>
      <c r="I47" s="358" t="s">
        <v>533</v>
      </c>
      <c r="J47" s="359" t="s">
        <v>533</v>
      </c>
      <c r="K47" s="359" t="s">
        <v>533</v>
      </c>
      <c r="L47" s="359" t="s">
        <v>533</v>
      </c>
      <c r="M47" s="360" t="s">
        <v>533</v>
      </c>
    </row>
    <row r="48" spans="2:13" ht="27.75" customHeight="1" x14ac:dyDescent="0.15">
      <c r="B48" s="1222"/>
      <c r="C48" s="1223"/>
      <c r="D48" s="106"/>
      <c r="E48" s="1226" t="s">
        <v>40</v>
      </c>
      <c r="F48" s="1226"/>
      <c r="G48" s="1226"/>
      <c r="H48" s="1227"/>
      <c r="I48" s="358" t="s">
        <v>533</v>
      </c>
      <c r="J48" s="359" t="s">
        <v>533</v>
      </c>
      <c r="K48" s="359" t="s">
        <v>533</v>
      </c>
      <c r="L48" s="359" t="s">
        <v>533</v>
      </c>
      <c r="M48" s="360" t="s">
        <v>533</v>
      </c>
    </row>
    <row r="49" spans="2:13" ht="27.75" customHeight="1" x14ac:dyDescent="0.15">
      <c r="B49" s="1224"/>
      <c r="C49" s="1225"/>
      <c r="D49" s="106"/>
      <c r="E49" s="1226" t="s">
        <v>41</v>
      </c>
      <c r="F49" s="1226"/>
      <c r="G49" s="1226"/>
      <c r="H49" s="1227"/>
      <c r="I49" s="358" t="s">
        <v>533</v>
      </c>
      <c r="J49" s="359" t="s">
        <v>533</v>
      </c>
      <c r="K49" s="359" t="s">
        <v>533</v>
      </c>
      <c r="L49" s="359" t="s">
        <v>533</v>
      </c>
      <c r="M49" s="360" t="s">
        <v>533</v>
      </c>
    </row>
    <row r="50" spans="2:13" ht="27.75" customHeight="1" x14ac:dyDescent="0.15">
      <c r="B50" s="1220" t="s">
        <v>42</v>
      </c>
      <c r="C50" s="1221"/>
      <c r="D50" s="109"/>
      <c r="E50" s="1226" t="s">
        <v>43</v>
      </c>
      <c r="F50" s="1226"/>
      <c r="G50" s="1226"/>
      <c r="H50" s="1227"/>
      <c r="I50" s="358">
        <v>7522</v>
      </c>
      <c r="J50" s="359">
        <v>9044</v>
      </c>
      <c r="K50" s="359">
        <v>10522</v>
      </c>
      <c r="L50" s="359">
        <v>14491</v>
      </c>
      <c r="M50" s="360">
        <v>18941</v>
      </c>
    </row>
    <row r="51" spans="2:13" ht="27.75" customHeight="1" x14ac:dyDescent="0.15">
      <c r="B51" s="1222"/>
      <c r="C51" s="1223"/>
      <c r="D51" s="106"/>
      <c r="E51" s="1226" t="s">
        <v>44</v>
      </c>
      <c r="F51" s="1226"/>
      <c r="G51" s="1226"/>
      <c r="H51" s="1227"/>
      <c r="I51" s="358">
        <v>16333</v>
      </c>
      <c r="J51" s="359">
        <v>16797</v>
      </c>
      <c r="K51" s="359">
        <v>16539</v>
      </c>
      <c r="L51" s="359">
        <v>15516</v>
      </c>
      <c r="M51" s="360">
        <v>14537</v>
      </c>
    </row>
    <row r="52" spans="2:13" ht="27.75" customHeight="1" x14ac:dyDescent="0.15">
      <c r="B52" s="1224"/>
      <c r="C52" s="1225"/>
      <c r="D52" s="106"/>
      <c r="E52" s="1226" t="s">
        <v>45</v>
      </c>
      <c r="F52" s="1226"/>
      <c r="G52" s="1226"/>
      <c r="H52" s="1227"/>
      <c r="I52" s="358">
        <v>85019</v>
      </c>
      <c r="J52" s="359">
        <v>83312</v>
      </c>
      <c r="K52" s="359">
        <v>80689</v>
      </c>
      <c r="L52" s="359">
        <v>77914</v>
      </c>
      <c r="M52" s="360">
        <v>73832</v>
      </c>
    </row>
    <row r="53" spans="2:13" ht="27.75" customHeight="1" thickBot="1" x14ac:dyDescent="0.2">
      <c r="B53" s="1228" t="s">
        <v>46</v>
      </c>
      <c r="C53" s="1229"/>
      <c r="D53" s="110"/>
      <c r="E53" s="1230" t="s">
        <v>47</v>
      </c>
      <c r="F53" s="1230"/>
      <c r="G53" s="1230"/>
      <c r="H53" s="1231"/>
      <c r="I53" s="361">
        <v>27940</v>
      </c>
      <c r="J53" s="362">
        <v>25919</v>
      </c>
      <c r="K53" s="362">
        <v>21475</v>
      </c>
      <c r="L53" s="362">
        <v>16055</v>
      </c>
      <c r="M53" s="363">
        <v>9124</v>
      </c>
    </row>
    <row r="54" spans="2:13" ht="27.75" customHeight="1" x14ac:dyDescent="0.15">
      <c r="B54" s="111" t="s">
        <v>48</v>
      </c>
      <c r="C54" s="112"/>
      <c r="D54" s="112"/>
      <c r="E54" s="113"/>
      <c r="F54" s="113"/>
      <c r="G54" s="113"/>
      <c r="H54" s="113"/>
      <c r="I54" s="114"/>
      <c r="J54" s="114"/>
      <c r="K54" s="114"/>
      <c r="L54" s="114"/>
      <c r="M54" s="114"/>
    </row>
    <row r="55" spans="2:13" x14ac:dyDescent="0.15"/>
  </sheetData>
  <sheetProtection algorithmName="SHA-512" hashValue="GuSHmbOtcLzr6FvUDFWfZyt0+k9iYFVLbECLyycWds+eWAR/FJCqjSqMVkPGaPuwu+VmH98T4vUzRv6X0/F/7A==" saltValue="JKalJb+qLUzw4fOrx3Ft1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25" zoomScaleNormal="2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49</v>
      </c>
    </row>
    <row r="54" spans="2:8" ht="29.25" customHeight="1" thickBot="1" x14ac:dyDescent="0.25">
      <c r="B54" s="116" t="s">
        <v>1</v>
      </c>
      <c r="C54" s="117"/>
      <c r="D54" s="117"/>
      <c r="E54" s="118" t="s">
        <v>2</v>
      </c>
      <c r="F54" s="119" t="s">
        <v>576</v>
      </c>
      <c r="G54" s="119" t="s">
        <v>577</v>
      </c>
      <c r="H54" s="120" t="s">
        <v>578</v>
      </c>
    </row>
    <row r="55" spans="2:8" ht="52.5" customHeight="1" x14ac:dyDescent="0.15">
      <c r="B55" s="121"/>
      <c r="C55" s="1247" t="s">
        <v>50</v>
      </c>
      <c r="D55" s="1247"/>
      <c r="E55" s="1248"/>
      <c r="F55" s="122">
        <v>2816</v>
      </c>
      <c r="G55" s="122">
        <v>3557</v>
      </c>
      <c r="H55" s="123">
        <v>5373</v>
      </c>
    </row>
    <row r="56" spans="2:8" ht="52.5" customHeight="1" x14ac:dyDescent="0.15">
      <c r="B56" s="124"/>
      <c r="C56" s="1249" t="s">
        <v>51</v>
      </c>
      <c r="D56" s="1249"/>
      <c r="E56" s="1250"/>
      <c r="F56" s="125">
        <v>34</v>
      </c>
      <c r="G56" s="125">
        <v>1223</v>
      </c>
      <c r="H56" s="126">
        <v>1222</v>
      </c>
    </row>
    <row r="57" spans="2:8" ht="53.25" customHeight="1" x14ac:dyDescent="0.15">
      <c r="B57" s="124"/>
      <c r="C57" s="1251" t="s">
        <v>52</v>
      </c>
      <c r="D57" s="1251"/>
      <c r="E57" s="1252"/>
      <c r="F57" s="127">
        <v>5372</v>
      </c>
      <c r="G57" s="127">
        <v>6515</v>
      </c>
      <c r="H57" s="128">
        <v>8030</v>
      </c>
    </row>
    <row r="58" spans="2:8" ht="45.75" customHeight="1" x14ac:dyDescent="0.15">
      <c r="B58" s="129"/>
      <c r="C58" s="1239" t="s">
        <v>626</v>
      </c>
      <c r="D58" s="1240"/>
      <c r="E58" s="1241"/>
      <c r="F58" s="130">
        <v>2567</v>
      </c>
      <c r="G58" s="130">
        <v>3652</v>
      </c>
      <c r="H58" s="131">
        <v>5175</v>
      </c>
    </row>
    <row r="59" spans="2:8" ht="45.75" customHeight="1" x14ac:dyDescent="0.15">
      <c r="B59" s="129"/>
      <c r="C59" s="1239" t="s">
        <v>627</v>
      </c>
      <c r="D59" s="1240"/>
      <c r="E59" s="1241"/>
      <c r="F59" s="130">
        <v>997</v>
      </c>
      <c r="G59" s="130">
        <v>997</v>
      </c>
      <c r="H59" s="131">
        <v>997</v>
      </c>
    </row>
    <row r="60" spans="2:8" ht="45.75" customHeight="1" x14ac:dyDescent="0.15">
      <c r="B60" s="129"/>
      <c r="C60" s="1239" t="s">
        <v>628</v>
      </c>
      <c r="D60" s="1240"/>
      <c r="E60" s="1241"/>
      <c r="F60" s="130">
        <v>840</v>
      </c>
      <c r="G60" s="130">
        <v>825</v>
      </c>
      <c r="H60" s="131">
        <v>742</v>
      </c>
    </row>
    <row r="61" spans="2:8" ht="45.75" customHeight="1" x14ac:dyDescent="0.15">
      <c r="B61" s="129"/>
      <c r="C61" s="1239" t="s">
        <v>629</v>
      </c>
      <c r="D61" s="1240"/>
      <c r="E61" s="1241"/>
      <c r="F61" s="130">
        <v>350</v>
      </c>
      <c r="G61" s="130">
        <v>401</v>
      </c>
      <c r="H61" s="131">
        <v>451</v>
      </c>
    </row>
    <row r="62" spans="2:8" ht="45.75" customHeight="1" thickBot="1" x14ac:dyDescent="0.2">
      <c r="B62" s="132"/>
      <c r="C62" s="1242" t="s">
        <v>630</v>
      </c>
      <c r="D62" s="1243"/>
      <c r="E62" s="1244"/>
      <c r="F62" s="133">
        <v>194</v>
      </c>
      <c r="G62" s="133">
        <v>194</v>
      </c>
      <c r="H62" s="134">
        <v>194</v>
      </c>
    </row>
    <row r="63" spans="2:8" ht="52.5" customHeight="1" thickBot="1" x14ac:dyDescent="0.2">
      <c r="B63" s="135"/>
      <c r="C63" s="1245" t="s">
        <v>53</v>
      </c>
      <c r="D63" s="1245"/>
      <c r="E63" s="1246"/>
      <c r="F63" s="136">
        <v>8223</v>
      </c>
      <c r="G63" s="136">
        <v>11294</v>
      </c>
      <c r="H63" s="137">
        <v>14625</v>
      </c>
    </row>
    <row r="64" spans="2:8" x14ac:dyDescent="0.15"/>
  </sheetData>
  <sheetProtection algorithmName="SHA-512" hashValue="gEDvA8AVprGLjCGdBBtKrIm4gjpaonW/GAqbUDNnWUnHzld2zHAwlop3UMCHS91RGq8vNXNzlv68KoB6H3kX+g==" saltValue="CRQnteJJ2PnqBaejLc+W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40" zoomScaleNormal="40" zoomScaleSheetLayoutView="55" workbookViewId="0">
      <selection activeCell="AN65" sqref="AN65:DC69"/>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59"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59"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59"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59"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59"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59"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59"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59"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59"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59"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59"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59"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59"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59"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59"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639</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636</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6" t="s">
        <v>640</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ht="13.5" x14ac:dyDescent="0.15">
      <c r="B44" s="365"/>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ht="13.5" x14ac:dyDescent="0.15">
      <c r="B45" s="365"/>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ht="13.5" x14ac:dyDescent="0.15">
      <c r="B46" s="365"/>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ht="13.5" x14ac:dyDescent="0.15">
      <c r="B47" s="365"/>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635</v>
      </c>
    </row>
    <row r="50" spans="1:109" ht="13.5" x14ac:dyDescent="0.15">
      <c r="B50" s="365"/>
      <c r="G50" s="1258"/>
      <c r="H50" s="1258"/>
      <c r="I50" s="1258"/>
      <c r="J50" s="1258"/>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5" t="s">
        <v>574</v>
      </c>
      <c r="BQ50" s="1255"/>
      <c r="BR50" s="1255"/>
      <c r="BS50" s="1255"/>
      <c r="BT50" s="1255"/>
      <c r="BU50" s="1255"/>
      <c r="BV50" s="1255"/>
      <c r="BW50" s="1255"/>
      <c r="BX50" s="1255" t="s">
        <v>575</v>
      </c>
      <c r="BY50" s="1255"/>
      <c r="BZ50" s="1255"/>
      <c r="CA50" s="1255"/>
      <c r="CB50" s="1255"/>
      <c r="CC50" s="1255"/>
      <c r="CD50" s="1255"/>
      <c r="CE50" s="1255"/>
      <c r="CF50" s="1255" t="s">
        <v>576</v>
      </c>
      <c r="CG50" s="1255"/>
      <c r="CH50" s="1255"/>
      <c r="CI50" s="1255"/>
      <c r="CJ50" s="1255"/>
      <c r="CK50" s="1255"/>
      <c r="CL50" s="1255"/>
      <c r="CM50" s="1255"/>
      <c r="CN50" s="1255" t="s">
        <v>577</v>
      </c>
      <c r="CO50" s="1255"/>
      <c r="CP50" s="1255"/>
      <c r="CQ50" s="1255"/>
      <c r="CR50" s="1255"/>
      <c r="CS50" s="1255"/>
      <c r="CT50" s="1255"/>
      <c r="CU50" s="1255"/>
      <c r="CV50" s="1255" t="s">
        <v>578</v>
      </c>
      <c r="CW50" s="1255"/>
      <c r="CX50" s="1255"/>
      <c r="CY50" s="1255"/>
      <c r="CZ50" s="1255"/>
      <c r="DA50" s="1255"/>
      <c r="DB50" s="1255"/>
      <c r="DC50" s="1255"/>
    </row>
    <row r="51" spans="1:109" ht="13.5" customHeight="1" x14ac:dyDescent="0.15">
      <c r="B51" s="365"/>
      <c r="G51" s="1264"/>
      <c r="H51" s="1264"/>
      <c r="I51" s="1265"/>
      <c r="J51" s="1265"/>
      <c r="K51" s="1257"/>
      <c r="L51" s="1257"/>
      <c r="M51" s="1257"/>
      <c r="N51" s="1257"/>
      <c r="AM51" s="371"/>
      <c r="AN51" s="1256" t="s">
        <v>634</v>
      </c>
      <c r="AO51" s="1256"/>
      <c r="AP51" s="1256"/>
      <c r="AQ51" s="1256"/>
      <c r="AR51" s="1256"/>
      <c r="AS51" s="1256"/>
      <c r="AT51" s="1256"/>
      <c r="AU51" s="1256"/>
      <c r="AV51" s="1256"/>
      <c r="AW51" s="1256"/>
      <c r="AX51" s="1256"/>
      <c r="AY51" s="1256"/>
      <c r="AZ51" s="1256"/>
      <c r="BA51" s="1256"/>
      <c r="BB51" s="1256" t="s">
        <v>632</v>
      </c>
      <c r="BC51" s="1256"/>
      <c r="BD51" s="1256"/>
      <c r="BE51" s="1256"/>
      <c r="BF51" s="1256"/>
      <c r="BG51" s="1256"/>
      <c r="BH51" s="1256"/>
      <c r="BI51" s="1256"/>
      <c r="BJ51" s="1256"/>
      <c r="BK51" s="1256"/>
      <c r="BL51" s="1256"/>
      <c r="BM51" s="1256"/>
      <c r="BN51" s="1256"/>
      <c r="BO51" s="1256"/>
      <c r="BP51" s="1253">
        <v>80</v>
      </c>
      <c r="BQ51" s="1253"/>
      <c r="BR51" s="1253"/>
      <c r="BS51" s="1253"/>
      <c r="BT51" s="1253"/>
      <c r="BU51" s="1253"/>
      <c r="BV51" s="1253"/>
      <c r="BW51" s="1253"/>
      <c r="BX51" s="1253">
        <v>72.400000000000006</v>
      </c>
      <c r="BY51" s="1253"/>
      <c r="BZ51" s="1253"/>
      <c r="CA51" s="1253"/>
      <c r="CB51" s="1253"/>
      <c r="CC51" s="1253"/>
      <c r="CD51" s="1253"/>
      <c r="CE51" s="1253"/>
      <c r="CF51" s="1253">
        <v>58.2</v>
      </c>
      <c r="CG51" s="1253"/>
      <c r="CH51" s="1253"/>
      <c r="CI51" s="1253"/>
      <c r="CJ51" s="1253"/>
      <c r="CK51" s="1253"/>
      <c r="CL51" s="1253"/>
      <c r="CM51" s="1253"/>
      <c r="CN51" s="1253">
        <v>41.6</v>
      </c>
      <c r="CO51" s="1253"/>
      <c r="CP51" s="1253"/>
      <c r="CQ51" s="1253"/>
      <c r="CR51" s="1253"/>
      <c r="CS51" s="1253"/>
      <c r="CT51" s="1253"/>
      <c r="CU51" s="1253"/>
      <c r="CV51" s="1253">
        <v>24.2</v>
      </c>
      <c r="CW51" s="1253"/>
      <c r="CX51" s="1253"/>
      <c r="CY51" s="1253"/>
      <c r="CZ51" s="1253"/>
      <c r="DA51" s="1253"/>
      <c r="DB51" s="1253"/>
      <c r="DC51" s="1253"/>
    </row>
    <row r="52" spans="1:109" ht="13.5" x14ac:dyDescent="0.15">
      <c r="B52" s="365"/>
      <c r="G52" s="1264"/>
      <c r="H52" s="1264"/>
      <c r="I52" s="1265"/>
      <c r="J52" s="1265"/>
      <c r="K52" s="1257"/>
      <c r="L52" s="1257"/>
      <c r="M52" s="1257"/>
      <c r="N52" s="1257"/>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x14ac:dyDescent="0.15">
      <c r="A53" s="379"/>
      <c r="B53" s="365"/>
      <c r="G53" s="1264"/>
      <c r="H53" s="1264"/>
      <c r="I53" s="1258"/>
      <c r="J53" s="1258"/>
      <c r="K53" s="1257"/>
      <c r="L53" s="1257"/>
      <c r="M53" s="1257"/>
      <c r="N53" s="1257"/>
      <c r="AM53" s="371"/>
      <c r="AN53" s="1256"/>
      <c r="AO53" s="1256"/>
      <c r="AP53" s="1256"/>
      <c r="AQ53" s="1256"/>
      <c r="AR53" s="1256"/>
      <c r="AS53" s="1256"/>
      <c r="AT53" s="1256"/>
      <c r="AU53" s="1256"/>
      <c r="AV53" s="1256"/>
      <c r="AW53" s="1256"/>
      <c r="AX53" s="1256"/>
      <c r="AY53" s="1256"/>
      <c r="AZ53" s="1256"/>
      <c r="BA53" s="1256"/>
      <c r="BB53" s="1256" t="s">
        <v>638</v>
      </c>
      <c r="BC53" s="1256"/>
      <c r="BD53" s="1256"/>
      <c r="BE53" s="1256"/>
      <c r="BF53" s="1256"/>
      <c r="BG53" s="1256"/>
      <c r="BH53" s="1256"/>
      <c r="BI53" s="1256"/>
      <c r="BJ53" s="1256"/>
      <c r="BK53" s="1256"/>
      <c r="BL53" s="1256"/>
      <c r="BM53" s="1256"/>
      <c r="BN53" s="1256"/>
      <c r="BO53" s="1256"/>
      <c r="BP53" s="1253">
        <v>60.7</v>
      </c>
      <c r="BQ53" s="1253"/>
      <c r="BR53" s="1253"/>
      <c r="BS53" s="1253"/>
      <c r="BT53" s="1253"/>
      <c r="BU53" s="1253"/>
      <c r="BV53" s="1253"/>
      <c r="BW53" s="1253"/>
      <c r="BX53" s="1253">
        <v>61.7</v>
      </c>
      <c r="BY53" s="1253"/>
      <c r="BZ53" s="1253"/>
      <c r="CA53" s="1253"/>
      <c r="CB53" s="1253"/>
      <c r="CC53" s="1253"/>
      <c r="CD53" s="1253"/>
      <c r="CE53" s="1253"/>
      <c r="CF53" s="1253">
        <v>62.8</v>
      </c>
      <c r="CG53" s="1253"/>
      <c r="CH53" s="1253"/>
      <c r="CI53" s="1253"/>
      <c r="CJ53" s="1253"/>
      <c r="CK53" s="1253"/>
      <c r="CL53" s="1253"/>
      <c r="CM53" s="1253"/>
      <c r="CN53" s="1253">
        <v>64.5</v>
      </c>
      <c r="CO53" s="1253"/>
      <c r="CP53" s="1253"/>
      <c r="CQ53" s="1253"/>
      <c r="CR53" s="1253"/>
      <c r="CS53" s="1253"/>
      <c r="CT53" s="1253"/>
      <c r="CU53" s="1253"/>
      <c r="CV53" s="1253">
        <v>66</v>
      </c>
      <c r="CW53" s="1253"/>
      <c r="CX53" s="1253"/>
      <c r="CY53" s="1253"/>
      <c r="CZ53" s="1253"/>
      <c r="DA53" s="1253"/>
      <c r="DB53" s="1253"/>
      <c r="DC53" s="1253"/>
    </row>
    <row r="54" spans="1:109" ht="13.5" x14ac:dyDescent="0.15">
      <c r="A54" s="379"/>
      <c r="B54" s="365"/>
      <c r="G54" s="1264"/>
      <c r="H54" s="1264"/>
      <c r="I54" s="1258"/>
      <c r="J54" s="1258"/>
      <c r="K54" s="1257"/>
      <c r="L54" s="1257"/>
      <c r="M54" s="1257"/>
      <c r="N54" s="1257"/>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x14ac:dyDescent="0.15">
      <c r="A55" s="379"/>
      <c r="B55" s="365"/>
      <c r="G55" s="1258"/>
      <c r="H55" s="1258"/>
      <c r="I55" s="1258"/>
      <c r="J55" s="1258"/>
      <c r="K55" s="1257"/>
      <c r="L55" s="1257"/>
      <c r="M55" s="1257"/>
      <c r="N55" s="1257"/>
      <c r="AN55" s="1255" t="s">
        <v>633</v>
      </c>
      <c r="AO55" s="1255"/>
      <c r="AP55" s="1255"/>
      <c r="AQ55" s="1255"/>
      <c r="AR55" s="1255"/>
      <c r="AS55" s="1255"/>
      <c r="AT55" s="1255"/>
      <c r="AU55" s="1255"/>
      <c r="AV55" s="1255"/>
      <c r="AW55" s="1255"/>
      <c r="AX55" s="1255"/>
      <c r="AY55" s="1255"/>
      <c r="AZ55" s="1255"/>
      <c r="BA55" s="1255"/>
      <c r="BB55" s="1256" t="s">
        <v>632</v>
      </c>
      <c r="BC55" s="1256"/>
      <c r="BD55" s="1256"/>
      <c r="BE55" s="1256"/>
      <c r="BF55" s="1256"/>
      <c r="BG55" s="1256"/>
      <c r="BH55" s="1256"/>
      <c r="BI55" s="1256"/>
      <c r="BJ55" s="1256"/>
      <c r="BK55" s="1256"/>
      <c r="BL55" s="1256"/>
      <c r="BM55" s="1256"/>
      <c r="BN55" s="1256"/>
      <c r="BO55" s="1256"/>
      <c r="BP55" s="1253">
        <v>23.1</v>
      </c>
      <c r="BQ55" s="1253"/>
      <c r="BR55" s="1253"/>
      <c r="BS55" s="1253"/>
      <c r="BT55" s="1253"/>
      <c r="BU55" s="1253"/>
      <c r="BV55" s="1253"/>
      <c r="BW55" s="1253"/>
      <c r="BX55" s="1253">
        <v>33.9</v>
      </c>
      <c r="BY55" s="1253"/>
      <c r="BZ55" s="1253"/>
      <c r="CA55" s="1253"/>
      <c r="CB55" s="1253"/>
      <c r="CC55" s="1253"/>
      <c r="CD55" s="1253"/>
      <c r="CE55" s="1253"/>
      <c r="CF55" s="1253">
        <v>31.5</v>
      </c>
      <c r="CG55" s="1253"/>
      <c r="CH55" s="1253"/>
      <c r="CI55" s="1253"/>
      <c r="CJ55" s="1253"/>
      <c r="CK55" s="1253"/>
      <c r="CL55" s="1253"/>
      <c r="CM55" s="1253"/>
      <c r="CN55" s="1253">
        <v>23.4</v>
      </c>
      <c r="CO55" s="1253"/>
      <c r="CP55" s="1253"/>
      <c r="CQ55" s="1253"/>
      <c r="CR55" s="1253"/>
      <c r="CS55" s="1253"/>
      <c r="CT55" s="1253"/>
      <c r="CU55" s="1253"/>
      <c r="CV55" s="1253">
        <v>18.2</v>
      </c>
      <c r="CW55" s="1253"/>
      <c r="CX55" s="1253"/>
      <c r="CY55" s="1253"/>
      <c r="CZ55" s="1253"/>
      <c r="DA55" s="1253"/>
      <c r="DB55" s="1253"/>
      <c r="DC55" s="1253"/>
    </row>
    <row r="56" spans="1:109" ht="13.5" x14ac:dyDescent="0.15">
      <c r="A56" s="379"/>
      <c r="B56" s="365"/>
      <c r="G56" s="1258"/>
      <c r="H56" s="1258"/>
      <c r="I56" s="1258"/>
      <c r="J56" s="1258"/>
      <c r="K56" s="1257"/>
      <c r="L56" s="1257"/>
      <c r="M56" s="1257"/>
      <c r="N56" s="1257"/>
      <c r="AN56" s="1255"/>
      <c r="AO56" s="1255"/>
      <c r="AP56" s="1255"/>
      <c r="AQ56" s="1255"/>
      <c r="AR56" s="1255"/>
      <c r="AS56" s="1255"/>
      <c r="AT56" s="1255"/>
      <c r="AU56" s="1255"/>
      <c r="AV56" s="1255"/>
      <c r="AW56" s="1255"/>
      <c r="AX56" s="1255"/>
      <c r="AY56" s="1255"/>
      <c r="AZ56" s="1255"/>
      <c r="BA56" s="1255"/>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x14ac:dyDescent="0.15">
      <c r="B57" s="385"/>
      <c r="G57" s="1258"/>
      <c r="H57" s="1258"/>
      <c r="I57" s="1259"/>
      <c r="J57" s="1259"/>
      <c r="K57" s="1257"/>
      <c r="L57" s="1257"/>
      <c r="M57" s="1257"/>
      <c r="N57" s="1257"/>
      <c r="AM57" s="364"/>
      <c r="AN57" s="1255"/>
      <c r="AO57" s="1255"/>
      <c r="AP57" s="1255"/>
      <c r="AQ57" s="1255"/>
      <c r="AR57" s="1255"/>
      <c r="AS57" s="1255"/>
      <c r="AT57" s="1255"/>
      <c r="AU57" s="1255"/>
      <c r="AV57" s="1255"/>
      <c r="AW57" s="1255"/>
      <c r="AX57" s="1255"/>
      <c r="AY57" s="1255"/>
      <c r="AZ57" s="1255"/>
      <c r="BA57" s="1255"/>
      <c r="BB57" s="1256" t="s">
        <v>638</v>
      </c>
      <c r="BC57" s="1256"/>
      <c r="BD57" s="1256"/>
      <c r="BE57" s="1256"/>
      <c r="BF57" s="1256"/>
      <c r="BG57" s="1256"/>
      <c r="BH57" s="1256"/>
      <c r="BI57" s="1256"/>
      <c r="BJ57" s="1256"/>
      <c r="BK57" s="1256"/>
      <c r="BL57" s="1256"/>
      <c r="BM57" s="1256"/>
      <c r="BN57" s="1256"/>
      <c r="BO57" s="1256"/>
      <c r="BP57" s="1253">
        <v>60.4</v>
      </c>
      <c r="BQ57" s="1253"/>
      <c r="BR57" s="1253"/>
      <c r="BS57" s="1253"/>
      <c r="BT57" s="1253"/>
      <c r="BU57" s="1253"/>
      <c r="BV57" s="1253"/>
      <c r="BW57" s="1253"/>
      <c r="BX57" s="1253">
        <v>61.9</v>
      </c>
      <c r="BY57" s="1253"/>
      <c r="BZ57" s="1253"/>
      <c r="CA57" s="1253"/>
      <c r="CB57" s="1253"/>
      <c r="CC57" s="1253"/>
      <c r="CD57" s="1253"/>
      <c r="CE57" s="1253"/>
      <c r="CF57" s="1253">
        <v>62.7</v>
      </c>
      <c r="CG57" s="1253"/>
      <c r="CH57" s="1253"/>
      <c r="CI57" s="1253"/>
      <c r="CJ57" s="1253"/>
      <c r="CK57" s="1253"/>
      <c r="CL57" s="1253"/>
      <c r="CM57" s="1253"/>
      <c r="CN57" s="1253">
        <v>63.9</v>
      </c>
      <c r="CO57" s="1253"/>
      <c r="CP57" s="1253"/>
      <c r="CQ57" s="1253"/>
      <c r="CR57" s="1253"/>
      <c r="CS57" s="1253"/>
      <c r="CT57" s="1253"/>
      <c r="CU57" s="1253"/>
      <c r="CV57" s="1253">
        <v>64.8</v>
      </c>
      <c r="CW57" s="1253"/>
      <c r="CX57" s="1253"/>
      <c r="CY57" s="1253"/>
      <c r="CZ57" s="1253"/>
      <c r="DA57" s="1253"/>
      <c r="DB57" s="1253"/>
      <c r="DC57" s="1253"/>
      <c r="DD57" s="390"/>
      <c r="DE57" s="385"/>
    </row>
    <row r="58" spans="1:109" s="379" customFormat="1" ht="13.5" x14ac:dyDescent="0.15">
      <c r="A58" s="364"/>
      <c r="B58" s="385"/>
      <c r="G58" s="1258"/>
      <c r="H58" s="1258"/>
      <c r="I58" s="1259"/>
      <c r="J58" s="1259"/>
      <c r="K58" s="1257"/>
      <c r="L58" s="1257"/>
      <c r="M58" s="1257"/>
      <c r="N58" s="1257"/>
      <c r="AM58" s="364"/>
      <c r="AN58" s="1255"/>
      <c r="AO58" s="1255"/>
      <c r="AP58" s="1255"/>
      <c r="AQ58" s="1255"/>
      <c r="AR58" s="1255"/>
      <c r="AS58" s="1255"/>
      <c r="AT58" s="1255"/>
      <c r="AU58" s="1255"/>
      <c r="AV58" s="1255"/>
      <c r="AW58" s="1255"/>
      <c r="AX58" s="1255"/>
      <c r="AY58" s="1255"/>
      <c r="AZ58" s="1255"/>
      <c r="BA58" s="1255"/>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637</v>
      </c>
    </row>
    <row r="64" spans="1:109" ht="13.5" x14ac:dyDescent="0.15">
      <c r="B64" s="365"/>
      <c r="G64" s="380"/>
      <c r="I64" s="382"/>
      <c r="J64" s="382"/>
      <c r="K64" s="382"/>
      <c r="L64" s="382"/>
      <c r="M64" s="382"/>
      <c r="N64" s="381"/>
      <c r="AM64" s="380"/>
      <c r="AN64" s="380" t="s">
        <v>636</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6" t="s">
        <v>641</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5" x14ac:dyDescent="0.15">
      <c r="B66" s="36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5" x14ac:dyDescent="0.15">
      <c r="B67" s="36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5" x14ac:dyDescent="0.15">
      <c r="B68" s="36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5" x14ac:dyDescent="0.15">
      <c r="B69" s="36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635</v>
      </c>
    </row>
    <row r="72" spans="2:107" ht="13.5" x14ac:dyDescent="0.15">
      <c r="B72" s="365"/>
      <c r="G72" s="1258"/>
      <c r="H72" s="1258"/>
      <c r="I72" s="1258"/>
      <c r="J72" s="1258"/>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5" t="s">
        <v>574</v>
      </c>
      <c r="BQ72" s="1255"/>
      <c r="BR72" s="1255"/>
      <c r="BS72" s="1255"/>
      <c r="BT72" s="1255"/>
      <c r="BU72" s="1255"/>
      <c r="BV72" s="1255"/>
      <c r="BW72" s="1255"/>
      <c r="BX72" s="1255" t="s">
        <v>575</v>
      </c>
      <c r="BY72" s="1255"/>
      <c r="BZ72" s="1255"/>
      <c r="CA72" s="1255"/>
      <c r="CB72" s="1255"/>
      <c r="CC72" s="1255"/>
      <c r="CD72" s="1255"/>
      <c r="CE72" s="1255"/>
      <c r="CF72" s="1255" t="s">
        <v>576</v>
      </c>
      <c r="CG72" s="1255"/>
      <c r="CH72" s="1255"/>
      <c r="CI72" s="1255"/>
      <c r="CJ72" s="1255"/>
      <c r="CK72" s="1255"/>
      <c r="CL72" s="1255"/>
      <c r="CM72" s="1255"/>
      <c r="CN72" s="1255" t="s">
        <v>577</v>
      </c>
      <c r="CO72" s="1255"/>
      <c r="CP72" s="1255"/>
      <c r="CQ72" s="1255"/>
      <c r="CR72" s="1255"/>
      <c r="CS72" s="1255"/>
      <c r="CT72" s="1255"/>
      <c r="CU72" s="1255"/>
      <c r="CV72" s="1255" t="s">
        <v>578</v>
      </c>
      <c r="CW72" s="1255"/>
      <c r="CX72" s="1255"/>
      <c r="CY72" s="1255"/>
      <c r="CZ72" s="1255"/>
      <c r="DA72" s="1255"/>
      <c r="DB72" s="1255"/>
      <c r="DC72" s="1255"/>
    </row>
    <row r="73" spans="2:107" ht="13.5" x14ac:dyDescent="0.15">
      <c r="B73" s="365"/>
      <c r="G73" s="1264"/>
      <c r="H73" s="1264"/>
      <c r="I73" s="1264"/>
      <c r="J73" s="1264"/>
      <c r="K73" s="1254"/>
      <c r="L73" s="1254"/>
      <c r="M73" s="1254"/>
      <c r="N73" s="1254"/>
      <c r="AM73" s="371"/>
      <c r="AN73" s="1256" t="s">
        <v>634</v>
      </c>
      <c r="AO73" s="1256"/>
      <c r="AP73" s="1256"/>
      <c r="AQ73" s="1256"/>
      <c r="AR73" s="1256"/>
      <c r="AS73" s="1256"/>
      <c r="AT73" s="1256"/>
      <c r="AU73" s="1256"/>
      <c r="AV73" s="1256"/>
      <c r="AW73" s="1256"/>
      <c r="AX73" s="1256"/>
      <c r="AY73" s="1256"/>
      <c r="AZ73" s="1256"/>
      <c r="BA73" s="1256"/>
      <c r="BB73" s="1256" t="s">
        <v>632</v>
      </c>
      <c r="BC73" s="1256"/>
      <c r="BD73" s="1256"/>
      <c r="BE73" s="1256"/>
      <c r="BF73" s="1256"/>
      <c r="BG73" s="1256"/>
      <c r="BH73" s="1256"/>
      <c r="BI73" s="1256"/>
      <c r="BJ73" s="1256"/>
      <c r="BK73" s="1256"/>
      <c r="BL73" s="1256"/>
      <c r="BM73" s="1256"/>
      <c r="BN73" s="1256"/>
      <c r="BO73" s="1256"/>
      <c r="BP73" s="1253">
        <v>80</v>
      </c>
      <c r="BQ73" s="1253"/>
      <c r="BR73" s="1253"/>
      <c r="BS73" s="1253"/>
      <c r="BT73" s="1253"/>
      <c r="BU73" s="1253"/>
      <c r="BV73" s="1253"/>
      <c r="BW73" s="1253"/>
      <c r="BX73" s="1253">
        <v>72.400000000000006</v>
      </c>
      <c r="BY73" s="1253"/>
      <c r="BZ73" s="1253"/>
      <c r="CA73" s="1253"/>
      <c r="CB73" s="1253"/>
      <c r="CC73" s="1253"/>
      <c r="CD73" s="1253"/>
      <c r="CE73" s="1253"/>
      <c r="CF73" s="1253">
        <v>58.2</v>
      </c>
      <c r="CG73" s="1253"/>
      <c r="CH73" s="1253"/>
      <c r="CI73" s="1253"/>
      <c r="CJ73" s="1253"/>
      <c r="CK73" s="1253"/>
      <c r="CL73" s="1253"/>
      <c r="CM73" s="1253"/>
      <c r="CN73" s="1253">
        <v>41.6</v>
      </c>
      <c r="CO73" s="1253"/>
      <c r="CP73" s="1253"/>
      <c r="CQ73" s="1253"/>
      <c r="CR73" s="1253"/>
      <c r="CS73" s="1253"/>
      <c r="CT73" s="1253"/>
      <c r="CU73" s="1253"/>
      <c r="CV73" s="1253">
        <v>24.2</v>
      </c>
      <c r="CW73" s="1253"/>
      <c r="CX73" s="1253"/>
      <c r="CY73" s="1253"/>
      <c r="CZ73" s="1253"/>
      <c r="DA73" s="1253"/>
      <c r="DB73" s="1253"/>
      <c r="DC73" s="1253"/>
    </row>
    <row r="74" spans="2:107" ht="13.5" x14ac:dyDescent="0.15">
      <c r="B74" s="365"/>
      <c r="G74" s="1264"/>
      <c r="H74" s="1264"/>
      <c r="I74" s="1264"/>
      <c r="J74" s="1264"/>
      <c r="K74" s="1254"/>
      <c r="L74" s="1254"/>
      <c r="M74" s="1254"/>
      <c r="N74" s="1254"/>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x14ac:dyDescent="0.15">
      <c r="B75" s="365"/>
      <c r="G75" s="1264"/>
      <c r="H75" s="1264"/>
      <c r="I75" s="1258"/>
      <c r="J75" s="1258"/>
      <c r="K75" s="1257"/>
      <c r="L75" s="1257"/>
      <c r="M75" s="1257"/>
      <c r="N75" s="1257"/>
      <c r="AM75" s="371"/>
      <c r="AN75" s="1256"/>
      <c r="AO75" s="1256"/>
      <c r="AP75" s="1256"/>
      <c r="AQ75" s="1256"/>
      <c r="AR75" s="1256"/>
      <c r="AS75" s="1256"/>
      <c r="AT75" s="1256"/>
      <c r="AU75" s="1256"/>
      <c r="AV75" s="1256"/>
      <c r="AW75" s="1256"/>
      <c r="AX75" s="1256"/>
      <c r="AY75" s="1256"/>
      <c r="AZ75" s="1256"/>
      <c r="BA75" s="1256"/>
      <c r="BB75" s="1256" t="s">
        <v>631</v>
      </c>
      <c r="BC75" s="1256"/>
      <c r="BD75" s="1256"/>
      <c r="BE75" s="1256"/>
      <c r="BF75" s="1256"/>
      <c r="BG75" s="1256"/>
      <c r="BH75" s="1256"/>
      <c r="BI75" s="1256"/>
      <c r="BJ75" s="1256"/>
      <c r="BK75" s="1256"/>
      <c r="BL75" s="1256"/>
      <c r="BM75" s="1256"/>
      <c r="BN75" s="1256"/>
      <c r="BO75" s="1256"/>
      <c r="BP75" s="1253">
        <v>6.6</v>
      </c>
      <c r="BQ75" s="1253"/>
      <c r="BR75" s="1253"/>
      <c r="BS75" s="1253"/>
      <c r="BT75" s="1253"/>
      <c r="BU75" s="1253"/>
      <c r="BV75" s="1253"/>
      <c r="BW75" s="1253"/>
      <c r="BX75" s="1253">
        <v>6.8</v>
      </c>
      <c r="BY75" s="1253"/>
      <c r="BZ75" s="1253"/>
      <c r="CA75" s="1253"/>
      <c r="CB75" s="1253"/>
      <c r="CC75" s="1253"/>
      <c r="CD75" s="1253"/>
      <c r="CE75" s="1253"/>
      <c r="CF75" s="1253">
        <v>7</v>
      </c>
      <c r="CG75" s="1253"/>
      <c r="CH75" s="1253"/>
      <c r="CI75" s="1253"/>
      <c r="CJ75" s="1253"/>
      <c r="CK75" s="1253"/>
      <c r="CL75" s="1253"/>
      <c r="CM75" s="1253"/>
      <c r="CN75" s="1253">
        <v>7.6</v>
      </c>
      <c r="CO75" s="1253"/>
      <c r="CP75" s="1253"/>
      <c r="CQ75" s="1253"/>
      <c r="CR75" s="1253"/>
      <c r="CS75" s="1253"/>
      <c r="CT75" s="1253"/>
      <c r="CU75" s="1253"/>
      <c r="CV75" s="1253">
        <v>8</v>
      </c>
      <c r="CW75" s="1253"/>
      <c r="CX75" s="1253"/>
      <c r="CY75" s="1253"/>
      <c r="CZ75" s="1253"/>
      <c r="DA75" s="1253"/>
      <c r="DB75" s="1253"/>
      <c r="DC75" s="1253"/>
    </row>
    <row r="76" spans="2:107" ht="13.5" x14ac:dyDescent="0.15">
      <c r="B76" s="365"/>
      <c r="G76" s="1264"/>
      <c r="H76" s="1264"/>
      <c r="I76" s="1258"/>
      <c r="J76" s="1258"/>
      <c r="K76" s="1257"/>
      <c r="L76" s="1257"/>
      <c r="M76" s="1257"/>
      <c r="N76" s="1257"/>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x14ac:dyDescent="0.15">
      <c r="B77" s="365"/>
      <c r="G77" s="1258"/>
      <c r="H77" s="1258"/>
      <c r="I77" s="1258"/>
      <c r="J77" s="1258"/>
      <c r="K77" s="1254"/>
      <c r="L77" s="1254"/>
      <c r="M77" s="1254"/>
      <c r="N77" s="1254"/>
      <c r="AN77" s="1255" t="s">
        <v>633</v>
      </c>
      <c r="AO77" s="1255"/>
      <c r="AP77" s="1255"/>
      <c r="AQ77" s="1255"/>
      <c r="AR77" s="1255"/>
      <c r="AS77" s="1255"/>
      <c r="AT77" s="1255"/>
      <c r="AU77" s="1255"/>
      <c r="AV77" s="1255"/>
      <c r="AW77" s="1255"/>
      <c r="AX77" s="1255"/>
      <c r="AY77" s="1255"/>
      <c r="AZ77" s="1255"/>
      <c r="BA77" s="1255"/>
      <c r="BB77" s="1256" t="s">
        <v>632</v>
      </c>
      <c r="BC77" s="1256"/>
      <c r="BD77" s="1256"/>
      <c r="BE77" s="1256"/>
      <c r="BF77" s="1256"/>
      <c r="BG77" s="1256"/>
      <c r="BH77" s="1256"/>
      <c r="BI77" s="1256"/>
      <c r="BJ77" s="1256"/>
      <c r="BK77" s="1256"/>
      <c r="BL77" s="1256"/>
      <c r="BM77" s="1256"/>
      <c r="BN77" s="1256"/>
      <c r="BO77" s="1256"/>
      <c r="BP77" s="1253">
        <v>23.1</v>
      </c>
      <c r="BQ77" s="1253"/>
      <c r="BR77" s="1253"/>
      <c r="BS77" s="1253"/>
      <c r="BT77" s="1253"/>
      <c r="BU77" s="1253"/>
      <c r="BV77" s="1253"/>
      <c r="BW77" s="1253"/>
      <c r="BX77" s="1253">
        <v>33.9</v>
      </c>
      <c r="BY77" s="1253"/>
      <c r="BZ77" s="1253"/>
      <c r="CA77" s="1253"/>
      <c r="CB77" s="1253"/>
      <c r="CC77" s="1253"/>
      <c r="CD77" s="1253"/>
      <c r="CE77" s="1253"/>
      <c r="CF77" s="1253">
        <v>31.5</v>
      </c>
      <c r="CG77" s="1253"/>
      <c r="CH77" s="1253"/>
      <c r="CI77" s="1253"/>
      <c r="CJ77" s="1253"/>
      <c r="CK77" s="1253"/>
      <c r="CL77" s="1253"/>
      <c r="CM77" s="1253"/>
      <c r="CN77" s="1253">
        <v>23.4</v>
      </c>
      <c r="CO77" s="1253"/>
      <c r="CP77" s="1253"/>
      <c r="CQ77" s="1253"/>
      <c r="CR77" s="1253"/>
      <c r="CS77" s="1253"/>
      <c r="CT77" s="1253"/>
      <c r="CU77" s="1253"/>
      <c r="CV77" s="1253">
        <v>18.2</v>
      </c>
      <c r="CW77" s="1253"/>
      <c r="CX77" s="1253"/>
      <c r="CY77" s="1253"/>
      <c r="CZ77" s="1253"/>
      <c r="DA77" s="1253"/>
      <c r="DB77" s="1253"/>
      <c r="DC77" s="1253"/>
    </row>
    <row r="78" spans="2:107" ht="13.5" x14ac:dyDescent="0.15">
      <c r="B78" s="365"/>
      <c r="G78" s="1258"/>
      <c r="H78" s="1258"/>
      <c r="I78" s="1258"/>
      <c r="J78" s="1258"/>
      <c r="K78" s="1254"/>
      <c r="L78" s="1254"/>
      <c r="M78" s="1254"/>
      <c r="N78" s="1254"/>
      <c r="AN78" s="1255"/>
      <c r="AO78" s="1255"/>
      <c r="AP78" s="1255"/>
      <c r="AQ78" s="1255"/>
      <c r="AR78" s="1255"/>
      <c r="AS78" s="1255"/>
      <c r="AT78" s="1255"/>
      <c r="AU78" s="1255"/>
      <c r="AV78" s="1255"/>
      <c r="AW78" s="1255"/>
      <c r="AX78" s="1255"/>
      <c r="AY78" s="1255"/>
      <c r="AZ78" s="1255"/>
      <c r="BA78" s="1255"/>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x14ac:dyDescent="0.15">
      <c r="B79" s="365"/>
      <c r="G79" s="1258"/>
      <c r="H79" s="1258"/>
      <c r="I79" s="1259"/>
      <c r="J79" s="1259"/>
      <c r="K79" s="1260"/>
      <c r="L79" s="1260"/>
      <c r="M79" s="1260"/>
      <c r="N79" s="1260"/>
      <c r="AN79" s="1255"/>
      <c r="AO79" s="1255"/>
      <c r="AP79" s="1255"/>
      <c r="AQ79" s="1255"/>
      <c r="AR79" s="1255"/>
      <c r="AS79" s="1255"/>
      <c r="AT79" s="1255"/>
      <c r="AU79" s="1255"/>
      <c r="AV79" s="1255"/>
      <c r="AW79" s="1255"/>
      <c r="AX79" s="1255"/>
      <c r="AY79" s="1255"/>
      <c r="AZ79" s="1255"/>
      <c r="BA79" s="1255"/>
      <c r="BB79" s="1256" t="s">
        <v>631</v>
      </c>
      <c r="BC79" s="1256"/>
      <c r="BD79" s="1256"/>
      <c r="BE79" s="1256"/>
      <c r="BF79" s="1256"/>
      <c r="BG79" s="1256"/>
      <c r="BH79" s="1256"/>
      <c r="BI79" s="1256"/>
      <c r="BJ79" s="1256"/>
      <c r="BK79" s="1256"/>
      <c r="BL79" s="1256"/>
      <c r="BM79" s="1256"/>
      <c r="BN79" s="1256"/>
      <c r="BO79" s="1256"/>
      <c r="BP79" s="1253">
        <v>4.2</v>
      </c>
      <c r="BQ79" s="1253"/>
      <c r="BR79" s="1253"/>
      <c r="BS79" s="1253"/>
      <c r="BT79" s="1253"/>
      <c r="BU79" s="1253"/>
      <c r="BV79" s="1253"/>
      <c r="BW79" s="1253"/>
      <c r="BX79" s="1253">
        <v>5.7</v>
      </c>
      <c r="BY79" s="1253"/>
      <c r="BZ79" s="1253"/>
      <c r="CA79" s="1253"/>
      <c r="CB79" s="1253"/>
      <c r="CC79" s="1253"/>
      <c r="CD79" s="1253"/>
      <c r="CE79" s="1253"/>
      <c r="CF79" s="1253">
        <v>5.4</v>
      </c>
      <c r="CG79" s="1253"/>
      <c r="CH79" s="1253"/>
      <c r="CI79" s="1253"/>
      <c r="CJ79" s="1253"/>
      <c r="CK79" s="1253"/>
      <c r="CL79" s="1253"/>
      <c r="CM79" s="1253"/>
      <c r="CN79" s="1253">
        <v>5.2</v>
      </c>
      <c r="CO79" s="1253"/>
      <c r="CP79" s="1253"/>
      <c r="CQ79" s="1253"/>
      <c r="CR79" s="1253"/>
      <c r="CS79" s="1253"/>
      <c r="CT79" s="1253"/>
      <c r="CU79" s="1253"/>
      <c r="CV79" s="1253">
        <v>5.2</v>
      </c>
      <c r="CW79" s="1253"/>
      <c r="CX79" s="1253"/>
      <c r="CY79" s="1253"/>
      <c r="CZ79" s="1253"/>
      <c r="DA79" s="1253"/>
      <c r="DB79" s="1253"/>
      <c r="DC79" s="1253"/>
    </row>
    <row r="80" spans="2:107" ht="13.5" x14ac:dyDescent="0.15">
      <c r="B80" s="365"/>
      <c r="G80" s="1258"/>
      <c r="H80" s="1258"/>
      <c r="I80" s="1259"/>
      <c r="J80" s="1259"/>
      <c r="K80" s="1260"/>
      <c r="L80" s="1260"/>
      <c r="M80" s="1260"/>
      <c r="N80" s="1260"/>
      <c r="AN80" s="1255"/>
      <c r="AO80" s="1255"/>
      <c r="AP80" s="1255"/>
      <c r="AQ80" s="1255"/>
      <c r="AR80" s="1255"/>
      <c r="AS80" s="1255"/>
      <c r="AT80" s="1255"/>
      <c r="AU80" s="1255"/>
      <c r="AV80" s="1255"/>
      <c r="AW80" s="1255"/>
      <c r="AX80" s="1255"/>
      <c r="AY80" s="1255"/>
      <c r="AZ80" s="1255"/>
      <c r="BA80" s="1255"/>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MtODQAu2rbu2TgGGVZwLXKLtMdbEvj8xQp97SGjlhn1ev0fSJhKL/UjK4O1BY5KWbD2FX+dVoy9sK9vRhvHkog==" saltValue="793EeSMaeW5T/mkYwHYED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70" zoomScale="40" zoomScaleNormal="40" zoomScaleSheetLayoutView="70" workbookViewId="0">
      <selection activeCell="Y112" sqref="Y112"/>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521</v>
      </c>
    </row>
  </sheetData>
  <sheetProtection algorithmName="SHA-512" hashValue="NTIurustR7ubae48PbUlRrpHW6Nm1cAvPEfEBxhdB1sy7rM6JQqslW0GNlI8M8RZyMYVAiqmedYaRxIovRMnXQ==" saltValue="WGAVhVgckFBWryEPPhnX4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73" zoomScale="40" zoomScaleNormal="40" zoomScaleSheetLayoutView="55" workbookViewId="0">
      <selection activeCell="AE103" sqref="AE103"/>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521</v>
      </c>
    </row>
  </sheetData>
  <sheetProtection algorithmName="SHA-512" hashValue="OopVXHRjA9lVhpfV3Cg1mKsgu/INakuBsJWoQzVR5maBH7cXdyQj66PnR3vzafKEygguhGBr1B+LyQovSz7z3w==" saltValue="pNFAJZdj3fw6YI5vOXjCK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54</v>
      </c>
      <c r="E2" s="149"/>
      <c r="F2" s="150" t="s">
        <v>571</v>
      </c>
      <c r="G2" s="151"/>
      <c r="H2" s="152"/>
    </row>
    <row r="3" spans="1:8" x14ac:dyDescent="0.15">
      <c r="A3" s="148" t="s">
        <v>564</v>
      </c>
      <c r="B3" s="153"/>
      <c r="C3" s="154"/>
      <c r="D3" s="155">
        <v>48377</v>
      </c>
      <c r="E3" s="156"/>
      <c r="F3" s="157">
        <v>45022</v>
      </c>
      <c r="G3" s="158"/>
      <c r="H3" s="159"/>
    </row>
    <row r="4" spans="1:8" x14ac:dyDescent="0.15">
      <c r="A4" s="160"/>
      <c r="B4" s="161"/>
      <c r="C4" s="162"/>
      <c r="D4" s="163">
        <v>25077</v>
      </c>
      <c r="E4" s="164"/>
      <c r="F4" s="165">
        <v>25247</v>
      </c>
      <c r="G4" s="166"/>
      <c r="H4" s="167"/>
    </row>
    <row r="5" spans="1:8" x14ac:dyDescent="0.15">
      <c r="A5" s="148" t="s">
        <v>566</v>
      </c>
      <c r="B5" s="153"/>
      <c r="C5" s="154"/>
      <c r="D5" s="155">
        <v>47710</v>
      </c>
      <c r="E5" s="156"/>
      <c r="F5" s="157">
        <v>51849</v>
      </c>
      <c r="G5" s="158"/>
      <c r="H5" s="159"/>
    </row>
    <row r="6" spans="1:8" x14ac:dyDescent="0.15">
      <c r="A6" s="160"/>
      <c r="B6" s="161"/>
      <c r="C6" s="162"/>
      <c r="D6" s="163">
        <v>22570</v>
      </c>
      <c r="E6" s="164"/>
      <c r="F6" s="165">
        <v>26326</v>
      </c>
      <c r="G6" s="166"/>
      <c r="H6" s="167"/>
    </row>
    <row r="7" spans="1:8" x14ac:dyDescent="0.15">
      <c r="A7" s="148" t="s">
        <v>567</v>
      </c>
      <c r="B7" s="153"/>
      <c r="C7" s="154"/>
      <c r="D7" s="155">
        <v>41428</v>
      </c>
      <c r="E7" s="156"/>
      <c r="F7" s="157">
        <v>52191</v>
      </c>
      <c r="G7" s="158"/>
      <c r="H7" s="159"/>
    </row>
    <row r="8" spans="1:8" x14ac:dyDescent="0.15">
      <c r="A8" s="160"/>
      <c r="B8" s="161"/>
      <c r="C8" s="162"/>
      <c r="D8" s="163">
        <v>22344</v>
      </c>
      <c r="E8" s="164"/>
      <c r="F8" s="165">
        <v>26807</v>
      </c>
      <c r="G8" s="166"/>
      <c r="H8" s="167"/>
    </row>
    <row r="9" spans="1:8" x14ac:dyDescent="0.15">
      <c r="A9" s="148" t="s">
        <v>568</v>
      </c>
      <c r="B9" s="153"/>
      <c r="C9" s="154"/>
      <c r="D9" s="155">
        <v>23358</v>
      </c>
      <c r="E9" s="156"/>
      <c r="F9" s="157">
        <v>48105</v>
      </c>
      <c r="G9" s="158"/>
      <c r="H9" s="159"/>
    </row>
    <row r="10" spans="1:8" x14ac:dyDescent="0.15">
      <c r="A10" s="160"/>
      <c r="B10" s="161"/>
      <c r="C10" s="162"/>
      <c r="D10" s="163">
        <v>14269</v>
      </c>
      <c r="E10" s="164"/>
      <c r="F10" s="165">
        <v>24072</v>
      </c>
      <c r="G10" s="166"/>
      <c r="H10" s="167"/>
    </row>
    <row r="11" spans="1:8" x14ac:dyDescent="0.15">
      <c r="A11" s="148" t="s">
        <v>569</v>
      </c>
      <c r="B11" s="153"/>
      <c r="C11" s="154"/>
      <c r="D11" s="155">
        <v>30509</v>
      </c>
      <c r="E11" s="156"/>
      <c r="F11" s="157">
        <v>47446</v>
      </c>
      <c r="G11" s="158"/>
      <c r="H11" s="159"/>
    </row>
    <row r="12" spans="1:8" x14ac:dyDescent="0.15">
      <c r="A12" s="160"/>
      <c r="B12" s="161"/>
      <c r="C12" s="168"/>
      <c r="D12" s="163">
        <v>12902</v>
      </c>
      <c r="E12" s="164"/>
      <c r="F12" s="165">
        <v>24371</v>
      </c>
      <c r="G12" s="166"/>
      <c r="H12" s="167"/>
    </row>
    <row r="13" spans="1:8" x14ac:dyDescent="0.15">
      <c r="A13" s="148"/>
      <c r="B13" s="153"/>
      <c r="C13" s="169"/>
      <c r="D13" s="170">
        <v>38276</v>
      </c>
      <c r="E13" s="171"/>
      <c r="F13" s="172">
        <v>48923</v>
      </c>
      <c r="G13" s="173"/>
      <c r="H13" s="159"/>
    </row>
    <row r="14" spans="1:8" x14ac:dyDescent="0.15">
      <c r="A14" s="160"/>
      <c r="B14" s="161"/>
      <c r="C14" s="162"/>
      <c r="D14" s="163">
        <v>19432</v>
      </c>
      <c r="E14" s="164"/>
      <c r="F14" s="165">
        <v>25365</v>
      </c>
      <c r="G14" s="166"/>
      <c r="H14" s="167"/>
    </row>
    <row r="17" spans="1:11" x14ac:dyDescent="0.15">
      <c r="A17" s="144" t="s">
        <v>55</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56</v>
      </c>
      <c r="B19" s="174">
        <f>ROUND(VALUE(SUBSTITUTE(実質収支比率等に係る経年分析!F$48,"▲","-")),2)</f>
        <v>1.64</v>
      </c>
      <c r="C19" s="174">
        <f>ROUND(VALUE(SUBSTITUTE(実質収支比率等に係る経年分析!G$48,"▲","-")),2)</f>
        <v>1.33</v>
      </c>
      <c r="D19" s="174">
        <f>ROUND(VALUE(SUBSTITUTE(実質収支比率等に係る経年分析!H$48,"▲","-")),2)</f>
        <v>3.39</v>
      </c>
      <c r="E19" s="174">
        <f>ROUND(VALUE(SUBSTITUTE(実質収支比率等に係る経年分析!I$48,"▲","-")),2)</f>
        <v>7.97</v>
      </c>
      <c r="F19" s="174">
        <f>ROUND(VALUE(SUBSTITUTE(実質収支比率等に係る経年分析!J$48,"▲","-")),2)</f>
        <v>3.98</v>
      </c>
    </row>
    <row r="20" spans="1:11" x14ac:dyDescent="0.15">
      <c r="A20" s="174" t="s">
        <v>57</v>
      </c>
      <c r="B20" s="174">
        <f>ROUND(VALUE(SUBSTITUTE(実質収支比率等に係る経年分析!F$47,"▲","-")),2)</f>
        <v>5.84</v>
      </c>
      <c r="C20" s="174">
        <f>ROUND(VALUE(SUBSTITUTE(実質収支比率等に係る経年分析!G$47,"▲","-")),2)</f>
        <v>5.83</v>
      </c>
      <c r="D20" s="174">
        <f>ROUND(VALUE(SUBSTITUTE(実質収支比率等に係る経年分析!H$47,"▲","-")),2)</f>
        <v>6.37</v>
      </c>
      <c r="E20" s="174">
        <f>ROUND(VALUE(SUBSTITUTE(実質収支比率等に係る経年分析!I$47,"▲","-")),2)</f>
        <v>7.75</v>
      </c>
      <c r="F20" s="174">
        <f>ROUND(VALUE(SUBSTITUTE(実質収支比率等に係る経年分析!J$47,"▲","-")),2)</f>
        <v>11.98</v>
      </c>
    </row>
    <row r="21" spans="1:11" x14ac:dyDescent="0.15">
      <c r="A21" s="174" t="s">
        <v>58</v>
      </c>
      <c r="B21" s="174">
        <f>IF(ISNUMBER(VALUE(SUBSTITUTE(実質収支比率等に係る経年分析!F$49,"▲","-"))),ROUND(VALUE(SUBSTITUTE(実質収支比率等に係る経年分析!F$49,"▲","-")),2),NA())</f>
        <v>0.4</v>
      </c>
      <c r="C21" s="174">
        <f>IF(ISNUMBER(VALUE(SUBSTITUTE(実質収支比率等に係る経年分析!G$49,"▲","-"))),ROUND(VALUE(SUBSTITUTE(実質収支比率等に係る経年分析!G$49,"▲","-")),2),NA())</f>
        <v>-0.98</v>
      </c>
      <c r="D21" s="174">
        <f>IF(ISNUMBER(VALUE(SUBSTITUTE(実質収支比率等に係る経年分析!H$49,"▲","-"))),ROUND(VALUE(SUBSTITUTE(実質収支比率等に係る経年分析!H$49,"▲","-")),2),NA())</f>
        <v>2.15</v>
      </c>
      <c r="E21" s="174">
        <f>IF(ISNUMBER(VALUE(SUBSTITUTE(実質収支比率等に係る経年分析!I$49,"▲","-"))),ROUND(VALUE(SUBSTITUTE(実質収支比率等に係る経年分析!I$49,"▲","-")),2),NA())</f>
        <v>4.71</v>
      </c>
      <c r="F21" s="174">
        <f>IF(ISNUMBER(VALUE(SUBSTITUTE(実質収支比率等に係る経年分析!J$49,"▲","-"))),ROUND(VALUE(SUBSTITUTE(実質収支比率等に係る経年分析!J$49,"▲","-")),2),NA())</f>
        <v>-4.17</v>
      </c>
    </row>
    <row r="24" spans="1:11" x14ac:dyDescent="0.15">
      <c r="A24" s="144" t="s">
        <v>59</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60</v>
      </c>
      <c r="C26" s="175" t="s">
        <v>61</v>
      </c>
      <c r="D26" s="175" t="s">
        <v>60</v>
      </c>
      <c r="E26" s="175" t="s">
        <v>61</v>
      </c>
      <c r="F26" s="175" t="s">
        <v>60</v>
      </c>
      <c r="G26" s="175" t="s">
        <v>61</v>
      </c>
      <c r="H26" s="175" t="s">
        <v>60</v>
      </c>
      <c r="I26" s="175" t="s">
        <v>61</v>
      </c>
      <c r="J26" s="175" t="s">
        <v>60</v>
      </c>
      <c r="K26" s="175" t="s">
        <v>61</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0.02</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0.05</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0.09</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母子父子寡婦福祉資金貸付事業特別会計</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0.02</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0.04</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0.06</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7.0000000000000007E-2</v>
      </c>
    </row>
    <row r="30" spans="1:11" x14ac:dyDescent="0.15">
      <c r="A30" s="175" t="str">
        <f>IF(連結実質赤字比率に係る赤字・黒字の構成分析!C$40="",NA(),連結実質赤字比率に係る赤字・黒字の構成分析!C$40)</f>
        <v>地方卸売市場事業会計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1.22</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1.21</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1.19</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0.52</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0.47</v>
      </c>
    </row>
    <row r="31" spans="1:11" x14ac:dyDescent="0.15">
      <c r="A31" s="175" t="str">
        <f>IF(連結実質赤字比率に係る赤字・黒字の構成分析!C$39="",NA(),連結実質赤字比率に係る赤字・黒字の構成分析!C$39)</f>
        <v>国民健康保険事業特別会計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0.22</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0.89</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1.32</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1.72</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1.53</v>
      </c>
    </row>
    <row r="32" spans="1:11" x14ac:dyDescent="0.15">
      <c r="A32" s="175" t="str">
        <f>IF(連結実質赤字比率に係る赤字・黒字の構成分析!C$38="",NA(),連結実質赤字比率に係る赤字・黒字の構成分析!C$38)</f>
        <v>病院事業会計</v>
      </c>
      <c r="B32" s="175">
        <f>IF(ROUND(VALUE(SUBSTITUTE(連結実質赤字比率に係る赤字・黒字の構成分析!F$38,"▲", "-")), 2) &lt; 0, ABS(ROUND(VALUE(SUBSTITUTE(連結実質赤字比率に係る赤字・黒字の構成分析!F$38,"▲", "-")), 2)), NA())</f>
        <v>3.14</v>
      </c>
      <c r="C32" s="175" t="e">
        <f>IF(ROUND(VALUE(SUBSTITUTE(連結実質赤字比率に係る赤字・黒字の構成分析!F$38,"▲", "-")), 2) &gt;= 0, ABS(ROUND(VALUE(SUBSTITUTE(連結実質赤字比率に係る赤字・黒字の構成分析!F$38,"▲", "-")), 2)), NA())</f>
        <v>#N/A</v>
      </c>
      <c r="D32" s="175">
        <f>IF(ROUND(VALUE(SUBSTITUTE(連結実質赤字比率に係る赤字・黒字の構成分析!G$38,"▲", "-")), 2) &lt; 0, ABS(ROUND(VALUE(SUBSTITUTE(連結実質赤字比率に係る赤字・黒字の構成分析!G$38,"▲", "-")), 2)), NA())</f>
        <v>3.02</v>
      </c>
      <c r="E32" s="175" t="e">
        <f>IF(ROUND(VALUE(SUBSTITUTE(連結実質赤字比率に係る赤字・黒字の構成分析!G$38,"▲", "-")), 2) &gt;= 0, ABS(ROUND(VALUE(SUBSTITUTE(連結実質赤字比率に係る赤字・黒字の構成分析!G$38,"▲", "-")), 2)), NA())</f>
        <v>#N/A</v>
      </c>
      <c r="F32" s="175">
        <f>IF(ROUND(VALUE(SUBSTITUTE(連結実質赤字比率に係る赤字・黒字の構成分析!H$38,"▲", "-")), 2) &lt; 0, ABS(ROUND(VALUE(SUBSTITUTE(連結実質赤字比率に係る赤字・黒字の構成分析!H$38,"▲", "-")), 2)), NA())</f>
        <v>1.32</v>
      </c>
      <c r="G32" s="175" t="e">
        <f>IF(ROUND(VALUE(SUBSTITUTE(連結実質赤字比率に係る赤字・黒字の構成分析!H$38,"▲", "-")), 2) &gt;= 0, ABS(ROUND(VALUE(SUBSTITUTE(連結実質赤字比率に係る赤字・黒字の構成分析!H$38,"▲", "-")), 2)), NA())</f>
        <v>#N/A</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1.99</v>
      </c>
    </row>
    <row r="33" spans="1:16" x14ac:dyDescent="0.15">
      <c r="A33" s="175" t="str">
        <f>IF(連結実質赤字比率に係る赤字・黒字の構成分析!C$37="",NA(),連結実質赤字比率に係る赤字・黒字の構成分析!C$37)</f>
        <v>介護保険事業特別会計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1.27</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0.68</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1.07</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1.26</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2.09</v>
      </c>
    </row>
    <row r="34" spans="1:16" x14ac:dyDescent="0.15">
      <c r="A34" s="175" t="str">
        <f>IF(連結実質赤字比率に係る赤字・黒字の構成分析!C$36="",NA(),連結実質赤字比率に係る赤字・黒字の構成分析!C$36)</f>
        <v>一般会計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1.64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1.3</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3.34</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7.9</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3.89</v>
      </c>
    </row>
    <row r="35" spans="1:16" x14ac:dyDescent="0.15">
      <c r="A35" s="175" t="str">
        <f>IF(連結実質赤字比率に係る赤字・黒字の構成分析!C$35="",NA(),連結実質赤字比率に係る赤字・黒字の構成分析!C$35)</f>
        <v>下水道事業会計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4.1100000000000003</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4.88</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4.97</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5.19</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6.05</v>
      </c>
    </row>
    <row r="36" spans="1:16" x14ac:dyDescent="0.15">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14.16</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10.67</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9.66</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9.66</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11.45</v>
      </c>
    </row>
    <row r="39" spans="1:16" x14ac:dyDescent="0.15">
      <c r="A39" s="144" t="s">
        <v>62</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15">
      <c r="A42" s="176" t="s">
        <v>65</v>
      </c>
      <c r="B42" s="176"/>
      <c r="C42" s="176"/>
      <c r="D42" s="176">
        <f>'実質公債費比率（分子）の構造'!K$52</f>
        <v>8816</v>
      </c>
      <c r="E42" s="176"/>
      <c r="F42" s="176"/>
      <c r="G42" s="176">
        <f>'実質公債費比率（分子）の構造'!L$52</f>
        <v>8811</v>
      </c>
      <c r="H42" s="176"/>
      <c r="I42" s="176"/>
      <c r="J42" s="176">
        <f>'実質公債費比率（分子）の構造'!M$52</f>
        <v>9233</v>
      </c>
      <c r="K42" s="176"/>
      <c r="L42" s="176"/>
      <c r="M42" s="176">
        <f>'実質公債費比率（分子）の構造'!N$52</f>
        <v>9229</v>
      </c>
      <c r="N42" s="176"/>
      <c r="O42" s="176"/>
      <c r="P42" s="176">
        <f>'実質公債費比率（分子）の構造'!O$52</f>
        <v>9293</v>
      </c>
    </row>
    <row r="43" spans="1:16" x14ac:dyDescent="0.15">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67</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15">
      <c r="A45" s="176" t="s">
        <v>68</v>
      </c>
      <c r="B45" s="176">
        <f>'実質公債費比率（分子）の構造'!K$49</f>
        <v>228</v>
      </c>
      <c r="C45" s="176"/>
      <c r="D45" s="176"/>
      <c r="E45" s="176">
        <f>'実質公債費比率（分子）の構造'!L$49</f>
        <v>481</v>
      </c>
      <c r="F45" s="176"/>
      <c r="G45" s="176"/>
      <c r="H45" s="176">
        <f>'実質公債費比率（分子）の構造'!M$49</f>
        <v>706</v>
      </c>
      <c r="I45" s="176"/>
      <c r="J45" s="176"/>
      <c r="K45" s="176">
        <f>'実質公債費比率（分子）の構造'!N$49</f>
        <v>708</v>
      </c>
      <c r="L45" s="176"/>
      <c r="M45" s="176"/>
      <c r="N45" s="176">
        <f>'実質公債費比率（分子）の構造'!O$49</f>
        <v>707</v>
      </c>
      <c r="O45" s="176"/>
      <c r="P45" s="176"/>
    </row>
    <row r="46" spans="1:16" x14ac:dyDescent="0.15">
      <c r="A46" s="176" t="s">
        <v>69</v>
      </c>
      <c r="B46" s="176">
        <f>'実質公債費比率（分子）の構造'!K$48</f>
        <v>3864</v>
      </c>
      <c r="C46" s="176"/>
      <c r="D46" s="176"/>
      <c r="E46" s="176">
        <f>'実質公債費比率（分子）の構造'!L$48</f>
        <v>3889</v>
      </c>
      <c r="F46" s="176"/>
      <c r="G46" s="176"/>
      <c r="H46" s="176">
        <f>'実質公債費比率（分子）の構造'!M$48</f>
        <v>3649</v>
      </c>
      <c r="I46" s="176"/>
      <c r="J46" s="176"/>
      <c r="K46" s="176">
        <f>'実質公債費比率（分子）の構造'!N$48</f>
        <v>3617</v>
      </c>
      <c r="L46" s="176"/>
      <c r="M46" s="176"/>
      <c r="N46" s="176">
        <f>'実質公債費比率（分子）の構造'!O$48</f>
        <v>3499</v>
      </c>
      <c r="O46" s="176"/>
      <c r="P46" s="176"/>
    </row>
    <row r="47" spans="1:16" x14ac:dyDescent="0.15">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72</v>
      </c>
      <c r="B49" s="176">
        <f>'実質公債費比率（分子）の構造'!K$45</f>
        <v>6946</v>
      </c>
      <c r="C49" s="176"/>
      <c r="D49" s="176"/>
      <c r="E49" s="176">
        <f>'実質公債費比率（分子）の構造'!L$45</f>
        <v>7166</v>
      </c>
      <c r="F49" s="176"/>
      <c r="G49" s="176"/>
      <c r="H49" s="176">
        <f>'実質公債費比率（分子）の構造'!M$45</f>
        <v>7544</v>
      </c>
      <c r="I49" s="176"/>
      <c r="J49" s="176"/>
      <c r="K49" s="176">
        <f>'実質公債費比率（分子）の構造'!N$45</f>
        <v>7989</v>
      </c>
      <c r="L49" s="176"/>
      <c r="M49" s="176"/>
      <c r="N49" s="176">
        <f>'実質公債費比率（分子）の構造'!O$45</f>
        <v>8385</v>
      </c>
      <c r="O49" s="176"/>
      <c r="P49" s="176"/>
    </row>
    <row r="50" spans="1:16" x14ac:dyDescent="0.15">
      <c r="A50" s="176" t="s">
        <v>73</v>
      </c>
      <c r="B50" s="176" t="e">
        <f>NA()</f>
        <v>#N/A</v>
      </c>
      <c r="C50" s="176">
        <f>IF(ISNUMBER('実質公債費比率（分子）の構造'!K$53),'実質公債費比率（分子）の構造'!K$53,NA())</f>
        <v>2222</v>
      </c>
      <c r="D50" s="176" t="e">
        <f>NA()</f>
        <v>#N/A</v>
      </c>
      <c r="E50" s="176" t="e">
        <f>NA()</f>
        <v>#N/A</v>
      </c>
      <c r="F50" s="176">
        <f>IF(ISNUMBER('実質公債費比率（分子）の構造'!L$53),'実質公債費比率（分子）の構造'!L$53,NA())</f>
        <v>2725</v>
      </c>
      <c r="G50" s="176" t="e">
        <f>NA()</f>
        <v>#N/A</v>
      </c>
      <c r="H50" s="176" t="e">
        <f>NA()</f>
        <v>#N/A</v>
      </c>
      <c r="I50" s="176">
        <f>IF(ISNUMBER('実質公債費比率（分子）の構造'!M$53),'実質公債費比率（分子）の構造'!M$53,NA())</f>
        <v>2666</v>
      </c>
      <c r="J50" s="176" t="e">
        <f>NA()</f>
        <v>#N/A</v>
      </c>
      <c r="K50" s="176" t="e">
        <f>NA()</f>
        <v>#N/A</v>
      </c>
      <c r="L50" s="176">
        <f>IF(ISNUMBER('実質公債費比率（分子）の構造'!N$53),'実質公債費比率（分子）の構造'!N$53,NA())</f>
        <v>3085</v>
      </c>
      <c r="M50" s="176" t="e">
        <f>NA()</f>
        <v>#N/A</v>
      </c>
      <c r="N50" s="176" t="e">
        <f>NA()</f>
        <v>#N/A</v>
      </c>
      <c r="O50" s="176">
        <f>IF(ISNUMBER('実質公債費比率（分子）の構造'!O$53),'実質公債費比率（分子）の構造'!O$53,NA())</f>
        <v>3298</v>
      </c>
      <c r="P50" s="176" t="e">
        <f>NA()</f>
        <v>#N/A</v>
      </c>
    </row>
    <row r="53" spans="1:16" x14ac:dyDescent="0.15">
      <c r="A53" s="144" t="s">
        <v>74</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15">
      <c r="A56" s="175" t="s">
        <v>45</v>
      </c>
      <c r="B56" s="175"/>
      <c r="C56" s="175"/>
      <c r="D56" s="175">
        <f>'将来負担比率（分子）の構造'!I$52</f>
        <v>85019</v>
      </c>
      <c r="E56" s="175"/>
      <c r="F56" s="175"/>
      <c r="G56" s="175">
        <f>'将来負担比率（分子）の構造'!J$52</f>
        <v>83312</v>
      </c>
      <c r="H56" s="175"/>
      <c r="I56" s="175"/>
      <c r="J56" s="175">
        <f>'将来負担比率（分子）の構造'!K$52</f>
        <v>80689</v>
      </c>
      <c r="K56" s="175"/>
      <c r="L56" s="175"/>
      <c r="M56" s="175">
        <f>'将来負担比率（分子）の構造'!L$52</f>
        <v>77914</v>
      </c>
      <c r="N56" s="175"/>
      <c r="O56" s="175"/>
      <c r="P56" s="175">
        <f>'将来負担比率（分子）の構造'!M$52</f>
        <v>73832</v>
      </c>
    </row>
    <row r="57" spans="1:16" x14ac:dyDescent="0.15">
      <c r="A57" s="175" t="s">
        <v>44</v>
      </c>
      <c r="B57" s="175"/>
      <c r="C57" s="175"/>
      <c r="D57" s="175">
        <f>'将来負担比率（分子）の構造'!I$51</f>
        <v>16333</v>
      </c>
      <c r="E57" s="175"/>
      <c r="F57" s="175"/>
      <c r="G57" s="175">
        <f>'将来負担比率（分子）の構造'!J$51</f>
        <v>16797</v>
      </c>
      <c r="H57" s="175"/>
      <c r="I57" s="175"/>
      <c r="J57" s="175">
        <f>'将来負担比率（分子）の構造'!K$51</f>
        <v>16539</v>
      </c>
      <c r="K57" s="175"/>
      <c r="L57" s="175"/>
      <c r="M57" s="175">
        <f>'将来負担比率（分子）の構造'!L$51</f>
        <v>15516</v>
      </c>
      <c r="N57" s="175"/>
      <c r="O57" s="175"/>
      <c r="P57" s="175">
        <f>'将来負担比率（分子）の構造'!M$51</f>
        <v>14537</v>
      </c>
    </row>
    <row r="58" spans="1:16" x14ac:dyDescent="0.15">
      <c r="A58" s="175" t="s">
        <v>43</v>
      </c>
      <c r="B58" s="175"/>
      <c r="C58" s="175"/>
      <c r="D58" s="175">
        <f>'将来負担比率（分子）の構造'!I$50</f>
        <v>7522</v>
      </c>
      <c r="E58" s="175"/>
      <c r="F58" s="175"/>
      <c r="G58" s="175">
        <f>'将来負担比率（分子）の構造'!J$50</f>
        <v>9044</v>
      </c>
      <c r="H58" s="175"/>
      <c r="I58" s="175"/>
      <c r="J58" s="175">
        <f>'将来負担比率（分子）の構造'!K$50</f>
        <v>10522</v>
      </c>
      <c r="K58" s="175"/>
      <c r="L58" s="175"/>
      <c r="M58" s="175">
        <f>'将来負担比率（分子）の構造'!L$50</f>
        <v>14491</v>
      </c>
      <c r="N58" s="175"/>
      <c r="O58" s="175"/>
      <c r="P58" s="175">
        <f>'将来負担比率（分子）の構造'!M$50</f>
        <v>18941</v>
      </c>
    </row>
    <row r="59" spans="1:16" x14ac:dyDescent="0.15">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38</v>
      </c>
      <c r="B61" s="175">
        <f>'将来負担比率（分子）の構造'!I$46</f>
        <v>13</v>
      </c>
      <c r="C61" s="175"/>
      <c r="D61" s="175"/>
      <c r="E61" s="175">
        <f>'将来負担比率（分子）の構造'!J$46</f>
        <v>13</v>
      </c>
      <c r="F61" s="175"/>
      <c r="G61" s="175"/>
      <c r="H61" s="175">
        <f>'将来負担比率（分子）の構造'!K$46</f>
        <v>11</v>
      </c>
      <c r="I61" s="175"/>
      <c r="J61" s="175"/>
      <c r="K61" s="175">
        <f>'将来負担比率（分子）の構造'!L$46</f>
        <v>10</v>
      </c>
      <c r="L61" s="175"/>
      <c r="M61" s="175"/>
      <c r="N61" s="175">
        <f>'将来負担比率（分子）の構造'!M$46</f>
        <v>9</v>
      </c>
      <c r="O61" s="175"/>
      <c r="P61" s="175"/>
    </row>
    <row r="62" spans="1:16" x14ac:dyDescent="0.15">
      <c r="A62" s="175" t="s">
        <v>37</v>
      </c>
      <c r="B62" s="175">
        <f>'将来負担比率（分子）の構造'!I$45</f>
        <v>11913</v>
      </c>
      <c r="C62" s="175"/>
      <c r="D62" s="175"/>
      <c r="E62" s="175">
        <f>'将来負担比率（分子）の構造'!J$45</f>
        <v>12000</v>
      </c>
      <c r="F62" s="175"/>
      <c r="G62" s="175"/>
      <c r="H62" s="175">
        <f>'将来負担比率（分子）の構造'!K$45</f>
        <v>11793</v>
      </c>
      <c r="I62" s="175"/>
      <c r="J62" s="175"/>
      <c r="K62" s="175">
        <f>'将来負担比率（分子）の構造'!L$45</f>
        <v>11620</v>
      </c>
      <c r="L62" s="175"/>
      <c r="M62" s="175"/>
      <c r="N62" s="175">
        <f>'将来負担比率（分子）の構造'!M$45</f>
        <v>11457</v>
      </c>
      <c r="O62" s="175"/>
      <c r="P62" s="175"/>
    </row>
    <row r="63" spans="1:16" x14ac:dyDescent="0.15">
      <c r="A63" s="175" t="s">
        <v>36</v>
      </c>
      <c r="B63" s="175">
        <f>'将来負担比率（分子）の構造'!I$44</f>
        <v>8553</v>
      </c>
      <c r="C63" s="175"/>
      <c r="D63" s="175"/>
      <c r="E63" s="175">
        <f>'将来負担比率（分子）の構造'!J$44</f>
        <v>8129</v>
      </c>
      <c r="F63" s="175"/>
      <c r="G63" s="175"/>
      <c r="H63" s="175">
        <f>'将来負担比率（分子）の構造'!K$44</f>
        <v>7416</v>
      </c>
      <c r="I63" s="175"/>
      <c r="J63" s="175"/>
      <c r="K63" s="175">
        <f>'将来負担比率（分子）の構造'!L$44</f>
        <v>6299</v>
      </c>
      <c r="L63" s="175"/>
      <c r="M63" s="175"/>
      <c r="N63" s="175">
        <f>'将来負担比率（分子）の構造'!M$44</f>
        <v>5701</v>
      </c>
      <c r="O63" s="175"/>
      <c r="P63" s="175"/>
    </row>
    <row r="64" spans="1:16" x14ac:dyDescent="0.15">
      <c r="A64" s="175" t="s">
        <v>35</v>
      </c>
      <c r="B64" s="175">
        <f>'将来負担比率（分子）の構造'!I$43</f>
        <v>37251</v>
      </c>
      <c r="C64" s="175"/>
      <c r="D64" s="175"/>
      <c r="E64" s="175">
        <f>'将来負担比率（分子）の構造'!J$43</f>
        <v>35618</v>
      </c>
      <c r="F64" s="175"/>
      <c r="G64" s="175"/>
      <c r="H64" s="175">
        <f>'将来負担比率（分子）の構造'!K$43</f>
        <v>31811</v>
      </c>
      <c r="I64" s="175"/>
      <c r="J64" s="175"/>
      <c r="K64" s="175">
        <f>'将来負担比率（分子）の構造'!L$43</f>
        <v>29405</v>
      </c>
      <c r="L64" s="175"/>
      <c r="M64" s="175"/>
      <c r="N64" s="175">
        <f>'将来負担比率（分子）の構造'!M$43</f>
        <v>26915</v>
      </c>
      <c r="O64" s="175"/>
      <c r="P64" s="175"/>
    </row>
    <row r="65" spans="1:16" x14ac:dyDescent="0.15">
      <c r="A65" s="175" t="s">
        <v>34</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33</v>
      </c>
      <c r="B66" s="175">
        <f>'将来負担比率（分子）の構造'!I$41</f>
        <v>79083</v>
      </c>
      <c r="C66" s="175"/>
      <c r="D66" s="175"/>
      <c r="E66" s="175">
        <f>'将来負担比率（分子）の構造'!J$41</f>
        <v>79313</v>
      </c>
      <c r="F66" s="175"/>
      <c r="G66" s="175"/>
      <c r="H66" s="175">
        <f>'将来負担比率（分子）の構造'!K$41</f>
        <v>78193</v>
      </c>
      <c r="I66" s="175"/>
      <c r="J66" s="175"/>
      <c r="K66" s="175">
        <f>'将来負担比率（分子）の構造'!L$41</f>
        <v>76641</v>
      </c>
      <c r="L66" s="175"/>
      <c r="M66" s="175"/>
      <c r="N66" s="175">
        <f>'将来負担比率（分子）の構造'!M$41</f>
        <v>72352</v>
      </c>
      <c r="O66" s="175"/>
      <c r="P66" s="175"/>
    </row>
    <row r="67" spans="1:16" x14ac:dyDescent="0.15">
      <c r="A67" s="175" t="s">
        <v>77</v>
      </c>
      <c r="B67" s="175" t="e">
        <f>NA()</f>
        <v>#N/A</v>
      </c>
      <c r="C67" s="175">
        <f>IF(ISNUMBER('将来負担比率（分子）の構造'!I$53), IF('将来負担比率（分子）の構造'!I$53 &lt; 0, 0, '将来負担比率（分子）の構造'!I$53), NA())</f>
        <v>27940</v>
      </c>
      <c r="D67" s="175" t="e">
        <f>NA()</f>
        <v>#N/A</v>
      </c>
      <c r="E67" s="175" t="e">
        <f>NA()</f>
        <v>#N/A</v>
      </c>
      <c r="F67" s="175">
        <f>IF(ISNUMBER('将来負担比率（分子）の構造'!J$53), IF('将来負担比率（分子）の構造'!J$53 &lt; 0, 0, '将来負担比率（分子）の構造'!J$53), NA())</f>
        <v>25919</v>
      </c>
      <c r="G67" s="175" t="e">
        <f>NA()</f>
        <v>#N/A</v>
      </c>
      <c r="H67" s="175" t="e">
        <f>NA()</f>
        <v>#N/A</v>
      </c>
      <c r="I67" s="175">
        <f>IF(ISNUMBER('将来負担比率（分子）の構造'!K$53), IF('将来負担比率（分子）の構造'!K$53 &lt; 0, 0, '将来負担比率（分子）の構造'!K$53), NA())</f>
        <v>21475</v>
      </c>
      <c r="J67" s="175" t="e">
        <f>NA()</f>
        <v>#N/A</v>
      </c>
      <c r="K67" s="175" t="e">
        <f>NA()</f>
        <v>#N/A</v>
      </c>
      <c r="L67" s="175">
        <f>IF(ISNUMBER('将来負担比率（分子）の構造'!L$53), IF('将来負担比率（分子）の構造'!L$53 &lt; 0, 0, '将来負担比率（分子）の構造'!L$53), NA())</f>
        <v>16055</v>
      </c>
      <c r="M67" s="175" t="e">
        <f>NA()</f>
        <v>#N/A</v>
      </c>
      <c r="N67" s="175" t="e">
        <f>NA()</f>
        <v>#N/A</v>
      </c>
      <c r="O67" s="175">
        <f>IF(ISNUMBER('将来負担比率（分子）の構造'!M$53), IF('将来負担比率（分子）の構造'!M$53 &lt; 0, 0, '将来負担比率（分子）の構造'!M$53), NA())</f>
        <v>9124</v>
      </c>
      <c r="P67" s="175" t="e">
        <f>NA()</f>
        <v>#N/A</v>
      </c>
    </row>
    <row r="70" spans="1:16" x14ac:dyDescent="0.15">
      <c r="A70" s="177" t="s">
        <v>78</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79</v>
      </c>
      <c r="B72" s="179">
        <f>基金残高に係る経年分析!F55</f>
        <v>2816</v>
      </c>
      <c r="C72" s="179">
        <f>基金残高に係る経年分析!G55</f>
        <v>3557</v>
      </c>
      <c r="D72" s="179">
        <f>基金残高に係る経年分析!H55</f>
        <v>5373</v>
      </c>
    </row>
    <row r="73" spans="1:16" x14ac:dyDescent="0.15">
      <c r="A73" s="178" t="s">
        <v>80</v>
      </c>
      <c r="B73" s="179">
        <f>基金残高に係る経年分析!F56</f>
        <v>34</v>
      </c>
      <c r="C73" s="179">
        <f>基金残高に係る経年分析!G56</f>
        <v>1223</v>
      </c>
      <c r="D73" s="179">
        <f>基金残高に係る経年分析!H56</f>
        <v>1222</v>
      </c>
    </row>
    <row r="74" spans="1:16" x14ac:dyDescent="0.15">
      <c r="A74" s="178" t="s">
        <v>81</v>
      </c>
      <c r="B74" s="179">
        <f>基金残高に係る経年分析!F57</f>
        <v>5372</v>
      </c>
      <c r="C74" s="179">
        <f>基金残高に係る経年分析!G57</f>
        <v>6515</v>
      </c>
      <c r="D74" s="179">
        <f>基金残高に係る経年分析!H57</f>
        <v>8030</v>
      </c>
    </row>
  </sheetData>
  <sheetProtection algorithmName="SHA-512" hashValue="o2jQ2VHcKbuVVSSMHJOqYJzPGmXL6XLsv/nU5OqWD1svJ7AG3U16CoQsl6Yyu5IapZXkq/BlWWDb8N/V6SQ9pw==" saltValue="AbF3zOFVHLNrmkmaapS8N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YJ413</cp:lastModifiedBy>
  <cp:lastPrinted>2024-08-29T07:18:58Z</cp:lastPrinted>
  <dcterms:created xsi:type="dcterms:W3CDTF">2024-02-05T01:16:47Z</dcterms:created>
  <dcterms:modified xsi:type="dcterms:W3CDTF">2025-02-13T00:49:07Z</dcterms:modified>
  <cp:category/>
</cp:coreProperties>
</file>