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様式１" sheetId="1" r:id="rId1"/>
    <sheet name="様式２（通所系）" sheetId="2" r:id="rId2"/>
    <sheet name="様式２（シフト記号表）" sheetId="3" r:id="rId3"/>
    <sheet name="様式３（小多機等）" sheetId="4" r:id="rId4"/>
    <sheet name="様式３（シフト記号表）" sheetId="5" r:id="rId5"/>
    <sheet name="様式４（施設）" sheetId="6" r:id="rId6"/>
    <sheet name="様式４（シフト記号表）" sheetId="7" r:id="rId7"/>
  </sheets>
  <definedNames>
    <definedName name="_xlnm.Print_Area" localSheetId="1">'様式２（通所系）'!$A$1:$BE$110</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D47" i="7" l="1"/>
  <c r="L46" i="7"/>
  <c r="L45" i="7"/>
  <c r="L47" i="7" s="1"/>
  <c r="D44" i="7"/>
  <c r="L43" i="7"/>
  <c r="L42" i="7"/>
  <c r="L44" i="7" s="1"/>
  <c r="D41" i="7"/>
  <c r="L40" i="7"/>
  <c r="L39" i="7"/>
  <c r="L41" i="7" s="1"/>
  <c r="D38" i="7"/>
  <c r="D37" i="7"/>
  <c r="D36" i="7"/>
  <c r="D35" i="7"/>
  <c r="D34" i="7"/>
  <c r="D33" i="7"/>
  <c r="D32" i="7"/>
  <c r="D31" i="7"/>
  <c r="D30" i="7"/>
  <c r="D29" i="7"/>
  <c r="D28" i="7"/>
  <c r="D27" i="7"/>
  <c r="D26" i="7"/>
  <c r="D25" i="7"/>
  <c r="D24" i="7"/>
  <c r="D23" i="7"/>
  <c r="L22" i="7"/>
  <c r="D22" i="7"/>
  <c r="L21" i="7"/>
  <c r="D21" i="7"/>
  <c r="L20" i="7"/>
  <c r="D20" i="7"/>
  <c r="L19" i="7"/>
  <c r="D19" i="7"/>
  <c r="L18" i="7"/>
  <c r="D18" i="7"/>
  <c r="L17" i="7"/>
  <c r="D17" i="7"/>
  <c r="L16" i="7"/>
  <c r="D16" i="7"/>
  <c r="L15" i="7"/>
  <c r="D15" i="7"/>
  <c r="L14" i="7"/>
  <c r="D14" i="7"/>
  <c r="L13" i="7"/>
  <c r="D13" i="7"/>
  <c r="L12" i="7"/>
  <c r="D12" i="7"/>
  <c r="L11" i="7"/>
  <c r="D11" i="7"/>
  <c r="L10" i="7"/>
  <c r="D10" i="7"/>
  <c r="L9" i="7"/>
  <c r="D9" i="7"/>
  <c r="L8" i="7"/>
  <c r="D8" i="7"/>
  <c r="L7" i="7"/>
  <c r="D7" i="7"/>
  <c r="L6" i="7"/>
  <c r="D6" i="7"/>
  <c r="B17" i="6"/>
  <c r="B19" i="6" s="1"/>
  <c r="B21" i="6" s="1"/>
  <c r="B23" i="6" s="1"/>
  <c r="B25" i="6" s="1"/>
  <c r="B27" i="6" s="1"/>
  <c r="B29" i="6" s="1"/>
  <c r="B31" i="6" s="1"/>
  <c r="B33" i="6" s="1"/>
  <c r="B35" i="6" s="1"/>
  <c r="B37" i="6" s="1"/>
  <c r="B39" i="6" s="1"/>
  <c r="B41" i="6" s="1"/>
  <c r="B43" i="6" s="1"/>
  <c r="B45" i="6" s="1"/>
  <c r="B47" i="6" s="1"/>
  <c r="B49" i="6" s="1"/>
  <c r="B51" i="6" s="1"/>
  <c r="B53" i="6" s="1"/>
  <c r="B55" i="6" s="1"/>
  <c r="B57" i="6" s="1"/>
  <c r="B59" i="6" s="1"/>
  <c r="B61" i="6" s="1"/>
  <c r="B63" i="6" s="1"/>
  <c r="B65" i="6" s="1"/>
  <c r="B67" i="6" s="1"/>
  <c r="B69" i="6" s="1"/>
  <c r="B71" i="6" s="1"/>
  <c r="B73" i="6" s="1"/>
  <c r="B15" i="6"/>
  <c r="AZ13" i="6"/>
  <c r="AZ14" i="6" s="1"/>
  <c r="AW13" i="6"/>
  <c r="AW14" i="6" s="1"/>
  <c r="AR13" i="6"/>
  <c r="AR14" i="6" s="1"/>
  <c r="AO13" i="6"/>
  <c r="AO14" i="6" s="1"/>
  <c r="AJ13" i="6"/>
  <c r="AJ14" i="6" s="1"/>
  <c r="AG13" i="6"/>
  <c r="AG14" i="6" s="1"/>
  <c r="AB13" i="6"/>
  <c r="AB14" i="6" s="1"/>
  <c r="Y13" i="6"/>
  <c r="Y14" i="6" s="1"/>
  <c r="BA12" i="6"/>
  <c r="BA13" i="6" s="1"/>
  <c r="BA14" i="6" s="1"/>
  <c r="AZ12" i="6"/>
  <c r="AY12" i="6"/>
  <c r="AY13" i="6" s="1"/>
  <c r="AY14" i="6" s="1"/>
  <c r="BB10" i="6"/>
  <c r="AF2" i="6"/>
  <c r="AV13" i="6" s="1"/>
  <c r="AV14" i="6" s="1"/>
  <c r="T47" i="5"/>
  <c r="R47" i="5"/>
  <c r="D47" i="5"/>
  <c r="X46" i="5"/>
  <c r="Z46" i="5" s="1"/>
  <c r="T46" i="5"/>
  <c r="R46" i="5"/>
  <c r="P46" i="5"/>
  <c r="N46" i="5"/>
  <c r="L46" i="5"/>
  <c r="T45" i="5"/>
  <c r="R45" i="5"/>
  <c r="X45" i="5" s="1"/>
  <c r="P45" i="5"/>
  <c r="N45" i="5"/>
  <c r="L45" i="5"/>
  <c r="L47" i="5" s="1"/>
  <c r="T44" i="5"/>
  <c r="R44" i="5"/>
  <c r="L44" i="5"/>
  <c r="D44" i="5"/>
  <c r="T43" i="5"/>
  <c r="R43" i="5"/>
  <c r="X43" i="5" s="1"/>
  <c r="Z43" i="5" s="1"/>
  <c r="P43" i="5"/>
  <c r="N43" i="5"/>
  <c r="L43" i="5"/>
  <c r="T42" i="5"/>
  <c r="R42" i="5"/>
  <c r="X42" i="5" s="1"/>
  <c r="P42" i="5"/>
  <c r="N42" i="5"/>
  <c r="L42" i="5"/>
  <c r="T41" i="5"/>
  <c r="R41" i="5"/>
  <c r="D41" i="5"/>
  <c r="X40" i="5"/>
  <c r="Z40" i="5" s="1"/>
  <c r="T40" i="5"/>
  <c r="R40" i="5"/>
  <c r="P40" i="5"/>
  <c r="N40" i="5"/>
  <c r="L40" i="5"/>
  <c r="T39" i="5"/>
  <c r="R39" i="5"/>
  <c r="X39" i="5" s="1"/>
  <c r="P39" i="5"/>
  <c r="N39" i="5"/>
  <c r="L39" i="5"/>
  <c r="L41" i="5" s="1"/>
  <c r="D38" i="5"/>
  <c r="D37" i="5"/>
  <c r="D36" i="5"/>
  <c r="D35" i="5"/>
  <c r="D34" i="5"/>
  <c r="D33" i="5"/>
  <c r="D32" i="5"/>
  <c r="D31" i="5"/>
  <c r="D30" i="5"/>
  <c r="D29" i="5"/>
  <c r="D28" i="5"/>
  <c r="D27" i="5"/>
  <c r="D26" i="5"/>
  <c r="D25" i="5"/>
  <c r="D24" i="5"/>
  <c r="D23" i="5"/>
  <c r="X22" i="5"/>
  <c r="Z22" i="5" s="1"/>
  <c r="T22" i="5"/>
  <c r="R22" i="5"/>
  <c r="P22" i="5"/>
  <c r="N22" i="5"/>
  <c r="L22" i="5"/>
  <c r="D22" i="5"/>
  <c r="X21" i="5"/>
  <c r="Z21" i="5" s="1"/>
  <c r="T21" i="5"/>
  <c r="R21" i="5"/>
  <c r="P21" i="5"/>
  <c r="N21" i="5"/>
  <c r="L21" i="5"/>
  <c r="D21" i="5"/>
  <c r="X20" i="5"/>
  <c r="Z20" i="5" s="1"/>
  <c r="T20" i="5"/>
  <c r="R20" i="5"/>
  <c r="P20" i="5"/>
  <c r="N20" i="5"/>
  <c r="L20" i="5"/>
  <c r="D20" i="5"/>
  <c r="X19" i="5"/>
  <c r="Z19" i="5" s="1"/>
  <c r="T19" i="5"/>
  <c r="R19" i="5"/>
  <c r="P19" i="5"/>
  <c r="N19" i="5"/>
  <c r="L19" i="5"/>
  <c r="D19" i="5"/>
  <c r="X18" i="5"/>
  <c r="Z18" i="5" s="1"/>
  <c r="T18" i="5"/>
  <c r="R18" i="5"/>
  <c r="P18" i="5"/>
  <c r="N18" i="5"/>
  <c r="L18" i="5"/>
  <c r="D18" i="5"/>
  <c r="X17" i="5"/>
  <c r="Z17" i="5" s="1"/>
  <c r="T17" i="5"/>
  <c r="R17" i="5"/>
  <c r="P17" i="5"/>
  <c r="N17" i="5"/>
  <c r="L17" i="5"/>
  <c r="D17" i="5"/>
  <c r="X16" i="5"/>
  <c r="Z16" i="5" s="1"/>
  <c r="T16" i="5"/>
  <c r="R16" i="5"/>
  <c r="P16" i="5"/>
  <c r="N16" i="5"/>
  <c r="L16" i="5"/>
  <c r="D16" i="5"/>
  <c r="X15" i="5"/>
  <c r="Z15" i="5" s="1"/>
  <c r="T15" i="5"/>
  <c r="R15" i="5"/>
  <c r="P15" i="5"/>
  <c r="N15" i="5"/>
  <c r="L15" i="5"/>
  <c r="D15" i="5"/>
  <c r="X14" i="5"/>
  <c r="Z14" i="5" s="1"/>
  <c r="T14" i="5"/>
  <c r="R14" i="5"/>
  <c r="P14" i="5"/>
  <c r="N14" i="5"/>
  <c r="L14" i="5"/>
  <c r="D14" i="5"/>
  <c r="X13" i="5"/>
  <c r="Z13" i="5" s="1"/>
  <c r="T13" i="5"/>
  <c r="R13" i="5"/>
  <c r="P13" i="5"/>
  <c r="N13" i="5"/>
  <c r="L13" i="5"/>
  <c r="D13" i="5"/>
  <c r="X12" i="5"/>
  <c r="Z12" i="5" s="1"/>
  <c r="T12" i="5"/>
  <c r="R12" i="5"/>
  <c r="P12" i="5"/>
  <c r="N12" i="5"/>
  <c r="L12" i="5"/>
  <c r="D12" i="5"/>
  <c r="X11" i="5"/>
  <c r="Z11" i="5" s="1"/>
  <c r="T11" i="5"/>
  <c r="R11" i="5"/>
  <c r="P11" i="5"/>
  <c r="N11" i="5"/>
  <c r="L11" i="5"/>
  <c r="D11" i="5"/>
  <c r="X10" i="5"/>
  <c r="Z10" i="5" s="1"/>
  <c r="T10" i="5"/>
  <c r="R10" i="5"/>
  <c r="P10" i="5"/>
  <c r="N10" i="5"/>
  <c r="L10" i="5"/>
  <c r="D10" i="5"/>
  <c r="X9" i="5"/>
  <c r="Z9" i="5" s="1"/>
  <c r="T9" i="5"/>
  <c r="R9" i="5"/>
  <c r="P9" i="5"/>
  <c r="N9" i="5"/>
  <c r="L9" i="5"/>
  <c r="D9" i="5"/>
  <c r="X8" i="5"/>
  <c r="Z8" i="5" s="1"/>
  <c r="T8" i="5"/>
  <c r="R8" i="5"/>
  <c r="P8" i="5"/>
  <c r="N8" i="5"/>
  <c r="L8" i="5"/>
  <c r="D8" i="5"/>
  <c r="X7" i="5"/>
  <c r="Z7" i="5" s="1"/>
  <c r="T7" i="5"/>
  <c r="R7" i="5"/>
  <c r="P7" i="5"/>
  <c r="N7" i="5"/>
  <c r="L7" i="5"/>
  <c r="D7" i="5"/>
  <c r="X6" i="5"/>
  <c r="Z6" i="5" s="1"/>
  <c r="T6" i="5"/>
  <c r="R6" i="5"/>
  <c r="L6" i="5"/>
  <c r="D6" i="5"/>
  <c r="B23" i="4"/>
  <c r="B26" i="4" s="1"/>
  <c r="B29" i="4" s="1"/>
  <c r="B32" i="4" s="1"/>
  <c r="B35" i="4" s="1"/>
  <c r="B38" i="4" s="1"/>
  <c r="B41" i="4" s="1"/>
  <c r="B44" i="4" s="1"/>
  <c r="B47" i="4" s="1"/>
  <c r="B50" i="4" s="1"/>
  <c r="B53" i="4" s="1"/>
  <c r="B56" i="4" s="1"/>
  <c r="B59" i="4" s="1"/>
  <c r="B62" i="4" s="1"/>
  <c r="B65" i="4" s="1"/>
  <c r="AP18" i="4"/>
  <c r="AH18" i="4"/>
  <c r="Z18" i="4"/>
  <c r="AW17" i="4"/>
  <c r="AW18" i="4" s="1"/>
  <c r="AR17" i="4"/>
  <c r="AR18" i="4" s="1"/>
  <c r="AP17" i="4"/>
  <c r="AO17" i="4"/>
  <c r="AO18" i="4" s="1"/>
  <c r="AJ17" i="4"/>
  <c r="AJ18" i="4" s="1"/>
  <c r="AH17" i="4"/>
  <c r="AG17" i="4"/>
  <c r="AG18" i="4" s="1"/>
  <c r="AB17" i="4"/>
  <c r="AB18" i="4" s="1"/>
  <c r="Z17" i="4"/>
  <c r="Y17" i="4"/>
  <c r="Y18" i="4" s="1"/>
  <c r="T17" i="4"/>
  <c r="T18" i="4" s="1"/>
  <c r="AW16" i="4"/>
  <c r="AV16" i="4"/>
  <c r="AV17" i="4" s="1"/>
  <c r="AV18" i="4" s="1"/>
  <c r="AU16" i="4"/>
  <c r="AU17" i="4" s="1"/>
  <c r="AU18" i="4" s="1"/>
  <c r="AX14" i="4"/>
  <c r="AB2" i="4"/>
  <c r="AN17" i="4" s="1"/>
  <c r="AN18" i="4" s="1"/>
  <c r="S25" i="3"/>
  <c r="U25" i="3" s="1"/>
  <c r="Q25" i="3"/>
  <c r="K25" i="3"/>
  <c r="U24" i="3"/>
  <c r="S24" i="3"/>
  <c r="Q24" i="3"/>
  <c r="K24" i="3"/>
  <c r="S23" i="3"/>
  <c r="U23" i="3" s="1"/>
  <c r="Q23" i="3"/>
  <c r="K23" i="3"/>
  <c r="U22" i="3"/>
  <c r="S22" i="3"/>
  <c r="Q22" i="3"/>
  <c r="K22" i="3"/>
  <c r="S21" i="3"/>
  <c r="U21" i="3" s="1"/>
  <c r="Q21" i="3"/>
  <c r="K21" i="3"/>
  <c r="U20" i="3"/>
  <c r="S20" i="3"/>
  <c r="Q20" i="3"/>
  <c r="K20" i="3"/>
  <c r="S19" i="3"/>
  <c r="U19" i="3" s="1"/>
  <c r="Q19" i="3"/>
  <c r="K19" i="3"/>
  <c r="U18" i="3"/>
  <c r="S18" i="3"/>
  <c r="Q18" i="3"/>
  <c r="K18" i="3"/>
  <c r="S17" i="3"/>
  <c r="U17" i="3" s="1"/>
  <c r="Q17" i="3"/>
  <c r="K17" i="3"/>
  <c r="U16" i="3"/>
  <c r="S16" i="3"/>
  <c r="Q16" i="3"/>
  <c r="K16" i="3"/>
  <c r="S15" i="3"/>
  <c r="U15" i="3" s="1"/>
  <c r="Q15" i="3"/>
  <c r="K15" i="3"/>
  <c r="U14" i="3"/>
  <c r="S14" i="3"/>
  <c r="Q14" i="3"/>
  <c r="K14" i="3"/>
  <c r="S13" i="3"/>
  <c r="U13" i="3" s="1"/>
  <c r="Q13" i="3"/>
  <c r="K13" i="3"/>
  <c r="U12" i="3"/>
  <c r="S12" i="3"/>
  <c r="Q12" i="3"/>
  <c r="K12" i="3"/>
  <c r="S11" i="3"/>
  <c r="U11" i="3" s="1"/>
  <c r="Q11" i="3"/>
  <c r="K11" i="3"/>
  <c r="U10" i="3"/>
  <c r="S10" i="3"/>
  <c r="Q10" i="3"/>
  <c r="K10" i="3"/>
  <c r="S9" i="3"/>
  <c r="U9" i="3" s="1"/>
  <c r="Q9" i="3"/>
  <c r="K9" i="3"/>
  <c r="U8" i="3"/>
  <c r="S8" i="3"/>
  <c r="Q8" i="3"/>
  <c r="K8" i="3"/>
  <c r="S7" i="3"/>
  <c r="U7" i="3" s="1"/>
  <c r="Q7" i="3"/>
  <c r="K7" i="3"/>
  <c r="U6" i="3"/>
  <c r="S6" i="3"/>
  <c r="Q6" i="3"/>
  <c r="K6" i="3"/>
  <c r="B32" i="2"/>
  <c r="B35" i="2" s="1"/>
  <c r="B38" i="2" s="1"/>
  <c r="B41" i="2" s="1"/>
  <c r="B44" i="2" s="1"/>
  <c r="B47" i="2" s="1"/>
  <c r="B50" i="2" s="1"/>
  <c r="B53" i="2" s="1"/>
  <c r="B56" i="2" s="1"/>
  <c r="B59" i="2" s="1"/>
  <c r="B62" i="2" s="1"/>
  <c r="B65" i="2" s="1"/>
  <c r="B68" i="2" s="1"/>
  <c r="B23" i="2"/>
  <c r="B26" i="2" s="1"/>
  <c r="B29" i="2" s="1"/>
  <c r="AR19" i="2"/>
  <c r="AJ19" i="2"/>
  <c r="AB19" i="2"/>
  <c r="T19" i="2"/>
  <c r="AV18" i="2"/>
  <c r="AV19" i="2" s="1"/>
  <c r="AT18" i="2"/>
  <c r="AT19" i="2" s="1"/>
  <c r="AR18" i="2"/>
  <c r="AQ18" i="2"/>
  <c r="AQ19" i="2" s="1"/>
  <c r="AN18" i="2"/>
  <c r="AN19" i="2" s="1"/>
  <c r="AL18" i="2"/>
  <c r="AL19" i="2" s="1"/>
  <c r="AJ18" i="2"/>
  <c r="AI18" i="2"/>
  <c r="AI19" i="2" s="1"/>
  <c r="AF18" i="2"/>
  <c r="AF19" i="2" s="1"/>
  <c r="AD18" i="2"/>
  <c r="AD19" i="2" s="1"/>
  <c r="AB18" i="2"/>
  <c r="AA18" i="2"/>
  <c r="AA19" i="2" s="1"/>
  <c r="X18" i="2"/>
  <c r="X19" i="2" s="1"/>
  <c r="V18" i="2"/>
  <c r="V19" i="2" s="1"/>
  <c r="T18" i="2"/>
  <c r="S18" i="2"/>
  <c r="S19" i="2" s="1"/>
  <c r="AV17" i="2"/>
  <c r="AU17" i="2"/>
  <c r="AU18" i="2" s="1"/>
  <c r="AU19" i="2" s="1"/>
  <c r="AT17" i="2"/>
  <c r="AW15" i="2"/>
  <c r="AB2" i="2"/>
  <c r="AP18" i="2" s="1"/>
  <c r="AP19" i="2" s="1"/>
  <c r="B17" i="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14" i="1"/>
  <c r="B15" i="1" s="1"/>
  <c r="B16" i="1" s="1"/>
  <c r="B13" i="1"/>
  <c r="AR10" i="1"/>
  <c r="AR11" i="1" s="1"/>
  <c r="AP10" i="1"/>
  <c r="AP11" i="1" s="1"/>
  <c r="AM10" i="1"/>
  <c r="AM11" i="1" s="1"/>
  <c r="AE10" i="1"/>
  <c r="AE11" i="1" s="1"/>
  <c r="Z10" i="1"/>
  <c r="Z11" i="1" s="1"/>
  <c r="W10" i="1"/>
  <c r="W11" i="1" s="1"/>
  <c r="R10" i="1"/>
  <c r="R11" i="1" s="1"/>
  <c r="AT9" i="1"/>
  <c r="AT10" i="1" s="1"/>
  <c r="AT11" i="1" s="1"/>
  <c r="AS9" i="1"/>
  <c r="AS10" i="1" s="1"/>
  <c r="AS11" i="1" s="1"/>
  <c r="AR9" i="1"/>
  <c r="AL9" i="1"/>
  <c r="AG9" i="1"/>
  <c r="AD9" i="1"/>
  <c r="Y9" i="1"/>
  <c r="V9" i="1"/>
  <c r="Q9" i="1"/>
  <c r="AU7" i="1"/>
  <c r="X2" i="1"/>
  <c r="AL10" i="1" l="1"/>
  <c r="AL11" i="1" s="1"/>
  <c r="AD10" i="1"/>
  <c r="AD11" i="1" s="1"/>
  <c r="V10" i="1"/>
  <c r="V11" i="1" s="1"/>
  <c r="AK9" i="1"/>
  <c r="AC9" i="1"/>
  <c r="U9" i="1"/>
  <c r="AB10" i="1"/>
  <c r="AB11" i="1" s="1"/>
  <c r="AQ9" i="1"/>
  <c r="S9" i="1"/>
  <c r="AK10" i="1"/>
  <c r="AK11" i="1" s="1"/>
  <c r="AC10" i="1"/>
  <c r="AC11" i="1" s="1"/>
  <c r="U10" i="1"/>
  <c r="U11" i="1" s="1"/>
  <c r="AJ9" i="1"/>
  <c r="AB9" i="1"/>
  <c r="T9" i="1"/>
  <c r="AI9" i="1"/>
  <c r="AJ10" i="1"/>
  <c r="AJ11" i="1" s="1"/>
  <c r="T10" i="1"/>
  <c r="T11" i="1" s="1"/>
  <c r="AA9" i="1"/>
  <c r="AQ10" i="1"/>
  <c r="AQ11" i="1" s="1"/>
  <c r="AI10" i="1"/>
  <c r="AI11" i="1" s="1"/>
  <c r="AA10" i="1"/>
  <c r="AA11" i="1" s="1"/>
  <c r="S10" i="1"/>
  <c r="S11" i="1" s="1"/>
  <c r="AP9" i="1"/>
  <c r="AH9" i="1"/>
  <c r="Z9" i="1"/>
  <c r="R9" i="1"/>
  <c r="AO10" i="1"/>
  <c r="AO11" i="1" s="1"/>
  <c r="AG10" i="1"/>
  <c r="AG11" i="1" s="1"/>
  <c r="Y10" i="1"/>
  <c r="Y11" i="1" s="1"/>
  <c r="Q10" i="1"/>
  <c r="Q11" i="1" s="1"/>
  <c r="AN9" i="1"/>
  <c r="AF9" i="1"/>
  <c r="X9" i="1"/>
  <c r="P9" i="1"/>
  <c r="AN10" i="1"/>
  <c r="AN11" i="1" s="1"/>
  <c r="AF10" i="1"/>
  <c r="AF11" i="1" s="1"/>
  <c r="P10" i="1"/>
  <c r="P11" i="1" s="1"/>
  <c r="AM9" i="1"/>
  <c r="W9" i="1"/>
  <c r="X10" i="1"/>
  <c r="X11" i="1" s="1"/>
  <c r="AE9" i="1"/>
  <c r="AO9" i="1"/>
  <c r="AH10" i="1"/>
  <c r="AH11" i="1" s="1"/>
  <c r="X47" i="5"/>
  <c r="Z47" i="5" s="1"/>
  <c r="Z45" i="5"/>
  <c r="X41" i="5"/>
  <c r="Z41" i="5" s="1"/>
  <c r="Z39" i="5"/>
  <c r="Z42" i="5"/>
  <c r="X44" i="5"/>
  <c r="Z44" i="5" s="1"/>
  <c r="Z13" i="6"/>
  <c r="Z14" i="6" s="1"/>
  <c r="AH13" i="6"/>
  <c r="AH14" i="6" s="1"/>
  <c r="AP13" i="6"/>
  <c r="AP14" i="6" s="1"/>
  <c r="AX13" i="6"/>
  <c r="AX14" i="6" s="1"/>
  <c r="U18" i="2"/>
  <c r="U19" i="2" s="1"/>
  <c r="AC18" i="2"/>
  <c r="AC19" i="2" s="1"/>
  <c r="AK18" i="2"/>
  <c r="AK19" i="2" s="1"/>
  <c r="AS18" i="2"/>
  <c r="AS19" i="2" s="1"/>
  <c r="S17" i="4"/>
  <c r="S18" i="4" s="1"/>
  <c r="AA17" i="4"/>
  <c r="AA18" i="4" s="1"/>
  <c r="AI17" i="4"/>
  <c r="AI18" i="4" s="1"/>
  <c r="AQ17" i="4"/>
  <c r="AQ18" i="4" s="1"/>
  <c r="AA13" i="6"/>
  <c r="AA14" i="6" s="1"/>
  <c r="AI13" i="6"/>
  <c r="AI14" i="6" s="1"/>
  <c r="AQ13" i="6"/>
  <c r="AQ14" i="6" s="1"/>
  <c r="W18" i="2"/>
  <c r="W19" i="2" s="1"/>
  <c r="AE18" i="2"/>
  <c r="AE19" i="2" s="1"/>
  <c r="AM18" i="2"/>
  <c r="AM19" i="2" s="1"/>
  <c r="U17" i="4"/>
  <c r="U18" i="4" s="1"/>
  <c r="AC17" i="4"/>
  <c r="AC18" i="4" s="1"/>
  <c r="AK17" i="4"/>
  <c r="AK18" i="4" s="1"/>
  <c r="AS17" i="4"/>
  <c r="AS18" i="4" s="1"/>
  <c r="AC13" i="6"/>
  <c r="AC14" i="6" s="1"/>
  <c r="AK13" i="6"/>
  <c r="AK14" i="6" s="1"/>
  <c r="AS13" i="6"/>
  <c r="AS14" i="6" s="1"/>
  <c r="V17" i="4"/>
  <c r="V18" i="4" s="1"/>
  <c r="AD17" i="4"/>
  <c r="AD18" i="4" s="1"/>
  <c r="AL17" i="4"/>
  <c r="AL18" i="4" s="1"/>
  <c r="AT17" i="4"/>
  <c r="AT18" i="4" s="1"/>
  <c r="AD13" i="6"/>
  <c r="AD14" i="6" s="1"/>
  <c r="AL13" i="6"/>
  <c r="AL14" i="6" s="1"/>
  <c r="AT13" i="6"/>
  <c r="AT14" i="6" s="1"/>
  <c r="Y18" i="2"/>
  <c r="Y19" i="2" s="1"/>
  <c r="AG18" i="2"/>
  <c r="AG19" i="2" s="1"/>
  <c r="AO18" i="2"/>
  <c r="AO19" i="2" s="1"/>
  <c r="W17" i="4"/>
  <c r="W18" i="4" s="1"/>
  <c r="AE17" i="4"/>
  <c r="AE18" i="4" s="1"/>
  <c r="AM17" i="4"/>
  <c r="AM18" i="4" s="1"/>
  <c r="W13" i="6"/>
  <c r="W14" i="6" s="1"/>
  <c r="AE13" i="6"/>
  <c r="AE14" i="6" s="1"/>
  <c r="AM13" i="6"/>
  <c r="AM14" i="6" s="1"/>
  <c r="AU13" i="6"/>
  <c r="AU14" i="6" s="1"/>
  <c r="R18" i="2"/>
  <c r="R19" i="2" s="1"/>
  <c r="Z18" i="2"/>
  <c r="Z19" i="2" s="1"/>
  <c r="AH18" i="2"/>
  <c r="AH19" i="2" s="1"/>
  <c r="X17" i="4"/>
  <c r="X18" i="4" s="1"/>
  <c r="AF17" i="4"/>
  <c r="AF18" i="4" s="1"/>
  <c r="X13" i="6"/>
  <c r="X14" i="6" s="1"/>
  <c r="AF13" i="6"/>
  <c r="AF14" i="6" s="1"/>
  <c r="AN13" i="6"/>
  <c r="AN14" i="6" s="1"/>
</calcChain>
</file>

<file path=xl/sharedStrings.xml><?xml version="1.0" encoding="utf-8"?>
<sst xmlns="http://schemas.openxmlformats.org/spreadsheetml/2006/main" count="1389" uniqueCount="235">
  <si>
    <t>（標準様式1）</t>
  </si>
  <si>
    <t>従業者の勤務の体制及び勤務形態一覧表</t>
  </si>
  <si>
    <t>サービス種別</t>
  </si>
  <si>
    <t>(</t>
  </si>
  <si>
    <t>訪問介護等用</t>
  </si>
  <si>
    <t>）</t>
  </si>
  <si>
    <t>令和</t>
  </si>
  <si>
    <t>)</t>
  </si>
  <si>
    <t>年</t>
  </si>
  <si>
    <t>月</t>
  </si>
  <si>
    <t>事業所名</t>
  </si>
  <si>
    <t>(1)</t>
  </si>
  <si>
    <t>４週</t>
  </si>
  <si>
    <t>(2)</t>
  </si>
  <si>
    <t>予定</t>
  </si>
  <si>
    <t>(3)事業所における常勤の従業者が勤務すべき時間数</t>
  </si>
  <si>
    <t>時間/週</t>
  </si>
  <si>
    <t>時間/月</t>
  </si>
  <si>
    <t>No</t>
  </si>
  <si>
    <t>(4) 
職種</t>
  </si>
  <si>
    <t>(5)
勤務
形態</t>
  </si>
  <si>
    <t>(6)
資格</t>
  </si>
  <si>
    <t>(7) 氏　名</t>
  </si>
  <si>
    <t>(8)</t>
  </si>
  <si>
    <r>
      <rPr>
        <sz val="12"/>
        <rFont val="HGSｺﾞｼｯｸM"/>
        <family val="3"/>
        <charset val="128"/>
      </rPr>
      <t xml:space="preserve">(10)
</t>
    </r>
    <r>
      <rPr>
        <sz val="11"/>
        <rFont val="HGSｺﾞｼｯｸM"/>
        <family val="3"/>
        <charset val="128"/>
      </rPr>
      <t>週平均
勤務時間数</t>
    </r>
  </si>
  <si>
    <t>(11) 兼務状況
（兼務先／兼務する職務の内容）等</t>
  </si>
  <si>
    <t>1週目</t>
  </si>
  <si>
    <t>2週目</t>
  </si>
  <si>
    <t>3週目</t>
  </si>
  <si>
    <t>4週目</t>
  </si>
  <si>
    <t>5週目</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</si>
  <si>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</si>
  <si>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</si>
  <si>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</si>
  <si>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</si>
  <si>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従業者の職種を入力してください。</t>
  </si>
  <si>
    <t xml:space="preserve"> 　　 記入の順序は、職種ごとにまとめてください。</t>
  </si>
  <si>
    <t>　(5) 従業者の勤務形態について、下記のうち該当する区分の記号を入力してください。</t>
  </si>
  <si>
    <t>記号</t>
  </si>
  <si>
    <t>区分</t>
  </si>
  <si>
    <t>A</t>
  </si>
  <si>
    <t>常勤で専従</t>
  </si>
  <si>
    <t>B</t>
  </si>
  <si>
    <t>常勤で兼務</t>
  </si>
  <si>
    <t>C</t>
  </si>
  <si>
    <t>非常勤で専従</t>
  </si>
  <si>
    <t>D</t>
  </si>
  <si>
    <t>非常勤で兼務</t>
  </si>
  <si>
    <t>（注）常勤・非常勤の区分について</t>
  </si>
  <si>
    <r>
      <rPr>
        <sz val="16"/>
        <rFont val="HGSｺﾞｼｯｸM"/>
        <family val="3"/>
        <charset val="128"/>
      </rPr>
      <t>　　　当該事業所における勤務時間が、当該事業所において定められている常勤の従業者が勤務すべき時間数に達していることをいいます。</t>
    </r>
    <r>
      <rPr>
        <u/>
        <sz val="16"/>
        <rFont val="HGSｺﾞｼｯｸE"/>
        <family val="3"/>
        <charset val="128"/>
      </rPr>
      <t>雇用の形態は考慮しません</t>
    </r>
    <r>
      <rPr>
        <sz val="16"/>
        <rFont val="HGSｺﾞｼｯｸM"/>
        <family val="3"/>
        <charset val="128"/>
      </rPr>
      <t>。</t>
    </r>
  </si>
  <si>
    <t>　　（例えば、常勤者は週に40時間勤務することとされた事業所であれば、非正規雇用であっても、週40時間勤務する従業者は常勤扱いとなります。）</t>
  </si>
  <si>
    <t>　(6) 従業者の保有する資格を入力してください。</t>
  </si>
  <si>
    <t xml:space="preserve"> 　　 保有資格を全て記入するのではなく、人員基準上、求められる資格等を入力してください。</t>
  </si>
  <si>
    <r>
      <rPr>
        <sz val="16"/>
        <rFont val="HGSｺﾞｼｯｸM"/>
        <family val="3"/>
        <charset val="128"/>
      </rPr>
      <t xml:space="preserve">       ※選択した資格及び研修に関して、</t>
    </r>
    <r>
      <rPr>
        <b/>
        <u/>
        <sz val="16"/>
        <rFont val="HGSｺﾞｼｯｸM"/>
        <family val="3"/>
        <charset val="128"/>
      </rPr>
      <t>必要に応じて、</t>
    </r>
    <r>
      <rPr>
        <b/>
        <sz val="16"/>
        <rFont val="HGSｺﾞｼｯｸM"/>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</si>
  <si>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</si>
  <si>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</si>
  <si>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 指定基準の確認に際しては、４週分の入力で差し支えありません。</t>
  </si>
  <si>
    <t>　(9) 従業者ごとに、合計勤務時間数を入力してください。</t>
  </si>
  <si>
    <t xml:space="preserve"> 　　 ※ 入力することができる時間数は、当該事業所において常勤の従業者が勤務すべき勤務時間数を上限とします。</t>
  </si>
  <si>
    <t>　(10) 従業者ごとに、週平均の勤務時間数を入力してください。</t>
  </si>
  <si>
    <t>　(11)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</si>
  <si>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</si>
  <si>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</si>
  <si>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※職員が育児・介護休業法による短時間勤務制度等を利用する場合、週30時間以上の勤務で、常勤換算方法での計算にあたり、常勤の従業者が勤務すべき時間数を満たしたものとし、</t>
  </si>
  <si>
    <t>　 　    １（常勤）として取り扱うことが可能です。この場合、勤務形態の記号は「A」または「B」とし、「(11)兼務状況等」の欄に「短時間勤務制度利用」と記入してください。</t>
  </si>
  <si>
    <t xml:space="preserve"> （12) 必要項目を満たしていれば、各事業所で使用するシフト表等をもって代替書類として差し支えありません。</t>
  </si>
  <si>
    <t>従業者の勤務の体制及び勤務形態一覧表　</t>
  </si>
  <si>
    <t>サービス種別（</t>
  </si>
  <si>
    <t>通所介護等用</t>
  </si>
  <si>
    <t>事業所名（</t>
  </si>
  <si>
    <t>(4) 事業所全体のサービス提供単位数</t>
  </si>
  <si>
    <t>単位</t>
  </si>
  <si>
    <t>単位目</t>
  </si>
  <si>
    <t xml:space="preserve">(5) 当該サービス提供単位のサービス提供時間 </t>
  </si>
  <si>
    <t>～</t>
  </si>
  <si>
    <t>（計</t>
  </si>
  <si>
    <t>時間）</t>
  </si>
  <si>
    <t>(6) 
職種</t>
  </si>
  <si>
    <t>(7)
勤務
形態</t>
  </si>
  <si>
    <t>(8)
資格</t>
  </si>
  <si>
    <t>(9) 氏　名</t>
  </si>
  <si>
    <t>(10)</t>
  </si>
  <si>
    <t>(12)
週平均
勤務時間
数</t>
  </si>
  <si>
    <t>(13) 兼務状況
（兼務先及び兼務する
職務の内容）等</t>
  </si>
  <si>
    <t>シフト記号</t>
  </si>
  <si>
    <t>勤務時間数</t>
  </si>
  <si>
    <t>サービス提供時間内
の勤務時間数</t>
  </si>
  <si>
    <t>(14) 利用者数　　　</t>
  </si>
  <si>
    <t>(15) サービス提供時間（平均提供時間）</t>
  </si>
  <si>
    <t>　(4) 事業所全体のサービス提供単位数及び、本シートに記入する単位目を入力してください。</t>
  </si>
  <si>
    <t>　(5) 当該サービス提供単位のサービス提供時間を入力してください。（送迎時間は含まれません。）</t>
  </si>
  <si>
    <t>　(6) 従業者の職種を入力してください。</t>
  </si>
  <si>
    <t>　(7) 従業者の勤務形態について、下記のうち該当する区分の記号を入力してください。</t>
  </si>
  <si>
    <t>　(8) 従業者の保有する資格入力してください。</t>
  </si>
  <si>
    <r>
      <rPr>
        <sz val="16"/>
        <rFont val="HGSｺﾞｼｯｸM"/>
        <family val="3"/>
        <charset val="128"/>
      </rPr>
      <t xml:space="preserve">       ※選択した資格及び研修に関して、</t>
    </r>
    <r>
      <rPr>
        <b/>
        <u/>
        <sz val="16"/>
        <rFont val="HGSｺﾞｼｯｸM"/>
        <family val="3"/>
        <charset val="128"/>
      </rPr>
      <t>必要に応じて、資格証又は研修修了証等の写しを添付資料として提出</t>
    </r>
    <r>
      <rPr>
        <b/>
        <sz val="16"/>
        <rFont val="HGSｺﾞｼｯｸM"/>
        <family val="3"/>
        <charset val="128"/>
      </rPr>
      <t>してください。</t>
    </r>
  </si>
  <si>
    <t>　(9) 従業者の氏名を記入してください。</t>
  </si>
  <si>
    <t>　(10) 申請する事業に係る従業者（管理者を含む。）の1ヶ月分の勤務時間を入力してください。（別シートの「シフト記号表」を作成し、シフト記号を選択してください。）</t>
  </si>
  <si>
    <t>　(11) 従業者ごとに、合計勤務時間数を入力してください。</t>
  </si>
  <si>
    <t xml:space="preserve"> 　　 ※入力することができる勤務時間数は、当該事業所において常勤の従業者が勤務すべき勤務時間数を上限とします。</t>
  </si>
  <si>
    <t>　(12) 従業者ごとに、週平均の勤務時間数を入力してください。</t>
  </si>
  <si>
    <t>　(13) 申請する事業所以外の事業所・施設との兼務がある場合は、兼務先の事業所・施設の名称及び兼務する職務の内容について記入してください。</t>
  </si>
  <si>
    <t>　(14) 利用者数は、単位ごとの利用者の実人数（予定の場合は定員数）を入力してください。</t>
  </si>
  <si>
    <t>　(15) サービス提供時間（平均提供時間）を入力してください。（平均提供時間＝利用者ごとの提供時間数の合計を利用者数で除して得た数）</t>
  </si>
  <si>
    <t xml:space="preserve"> （16) 必要項目を満たしていれば、各事業所で使用するシフト表等をもって代替書類として差し支えありません。</t>
  </si>
  <si>
    <t>≪要 提出≫</t>
  </si>
  <si>
    <t>■シフト記号表（勤務時間帯）</t>
  </si>
  <si>
    <t>※24時間表記</t>
  </si>
  <si>
    <t>休憩時間1時間は「1:00」、休憩時間45分は「00:45」と入力してください。</t>
  </si>
  <si>
    <t>勤務時間</t>
  </si>
  <si>
    <t>サービス提供時間</t>
  </si>
  <si>
    <t>サービス提供時間内の勤務時間</t>
  </si>
  <si>
    <t>自由記載欄</t>
  </si>
  <si>
    <t>始業時刻</t>
  </si>
  <si>
    <t>終業時刻</t>
  </si>
  <si>
    <t>うち、休憩時間</t>
  </si>
  <si>
    <t>開始時刻</t>
  </si>
  <si>
    <t>終了時刻</t>
  </si>
  <si>
    <t>a</t>
  </si>
  <si>
    <t>：</t>
  </si>
  <si>
    <t>（</t>
  </si>
  <si>
    <t>b</t>
  </si>
  <si>
    <t>c</t>
  </si>
  <si>
    <t>d</t>
  </si>
  <si>
    <t>e</t>
  </si>
  <si>
    <t>f</t>
  </si>
  <si>
    <t>g</t>
  </si>
  <si>
    <t>h</t>
  </si>
  <si>
    <t>i</t>
  </si>
  <si>
    <t>j</t>
  </si>
  <si>
    <t>k</t>
  </si>
  <si>
    <t>l</t>
  </si>
  <si>
    <t>m</t>
  </si>
  <si>
    <t>n</t>
  </si>
  <si>
    <t>o</t>
  </si>
  <si>
    <t>p</t>
  </si>
  <si>
    <t>q</t>
  </si>
  <si>
    <t>r</t>
  </si>
  <si>
    <t>s</t>
  </si>
  <si>
    <t>t</t>
  </si>
  <si>
    <t>u</t>
  </si>
  <si>
    <t>v</t>
  </si>
  <si>
    <t>w</t>
  </si>
  <si>
    <t>x</t>
  </si>
  <si>
    <t>y</t>
  </si>
  <si>
    <t>z</t>
  </si>
  <si>
    <t>休</t>
  </si>
  <si>
    <t>休日</t>
  </si>
  <si>
    <t>-</t>
  </si>
  <si>
    <t>・職種ごとの勤務時間を「○：○○～○：○○」と表記することが困難な場合は、No21～30を活用し、勤務時間数のみを入力してください。</t>
  </si>
  <si>
    <t>・No1～20は始業時刻・終業時刻・休憩時間等を入力すると勤務時間数が計算されますが、入力の補助を目的とするものですので、結果に誤りがないかご確認ください。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</si>
  <si>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</si>
  <si>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</si>
  <si>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・通所介護における「確保すべき従業者の勤務延時間数」には、「最低限確保すべきとされている程度の休憩時間は含めて差し支えない」としており、</t>
  </si>
  <si>
    <t>　「サービス提供時間内の勤務時間」の計算にあたって休憩時間を差し引く必要はないのでご留意ください。（上記「U」列）</t>
  </si>
  <si>
    <t>小規模多機能型居宅介護等用</t>
  </si>
  <si>
    <t>(3) 事業所における常勤の従業者が勤務すべき時間数</t>
  </si>
  <si>
    <t>(4) 利用者数（通いサービス）　</t>
  </si>
  <si>
    <t>（前年度の平均値または推定数）</t>
  </si>
  <si>
    <t>人</t>
  </si>
  <si>
    <t>(5) 日中／夜間及び深夜の時間帯の区分</t>
  </si>
  <si>
    <t>利用者の生活時間帯（日中）</t>
  </si>
  <si>
    <t>夜間及び深夜の時間帯</t>
  </si>
  <si>
    <t>(8) 資格</t>
  </si>
  <si>
    <t>日中／夜間及び深夜
の区分</t>
  </si>
  <si>
    <r>
      <rPr>
        <sz val="12"/>
        <rFont val="HGSｺﾞｼｯｸM"/>
        <family val="3"/>
        <charset val="128"/>
      </rPr>
      <t xml:space="preserve">(12)
</t>
    </r>
    <r>
      <rPr>
        <sz val="11"/>
        <rFont val="HGSｺﾞｼｯｸM"/>
        <family val="3"/>
        <charset val="128"/>
      </rPr>
      <t>週平均
勤務時間数</t>
    </r>
  </si>
  <si>
    <t>(13) 兼務状況
（兼務先/兼務する職務の内容）等</t>
  </si>
  <si>
    <t>日中の勤務時間数</t>
  </si>
  <si>
    <t>夜間・深夜の勤務時間数</t>
  </si>
  <si>
    <r>
      <rPr>
        <sz val="14"/>
        <rFont val="HGSｺﾞｼｯｸM"/>
        <family val="3"/>
        <charset val="128"/>
      </rPr>
      <t>(14) 宿直①　（上記における該当者の</t>
    </r>
    <r>
      <rPr>
        <b/>
        <sz val="14"/>
        <color rgb="FFFF0000"/>
        <rFont val="HGSｺﾞｼｯｸM"/>
        <family val="3"/>
        <charset val="128"/>
      </rPr>
      <t>No</t>
    </r>
    <r>
      <rPr>
        <sz val="14"/>
        <rFont val="HGSｺﾞｼｯｸM"/>
        <family val="3"/>
        <charset val="128"/>
      </rPr>
      <t>を記載）</t>
    </r>
  </si>
  <si>
    <r>
      <rPr>
        <sz val="14"/>
        <rFont val="HGSｺﾞｼｯｸM"/>
        <family val="3"/>
        <charset val="128"/>
      </rPr>
      <t>(14) 宿直②　（上記における該当者の</t>
    </r>
    <r>
      <rPr>
        <b/>
        <sz val="14"/>
        <color rgb="FFFF0000"/>
        <rFont val="HGSｺﾞｼｯｸM"/>
        <family val="3"/>
        <charset val="128"/>
      </rPr>
      <t>No</t>
    </r>
    <r>
      <rPr>
        <sz val="14"/>
        <rFont val="HGSｺﾞｼｯｸM"/>
        <family val="3"/>
        <charset val="128"/>
      </rPr>
      <t>を記載）</t>
    </r>
  </si>
  <si>
    <t>(15) 日ごとの通いサービスの実利用者数</t>
  </si>
  <si>
    <t>(16) 日ごとの宿泊サービスの実利用者数</t>
  </si>
  <si>
    <t>　(4) 通いサービスの利用者数（前年度の平均値：前年度の全利用者等の延数を当該前年度の日数で除して得た数。小数点第２位以下を切り上げ）を入力してください。</t>
  </si>
  <si>
    <t>　　  新規又は再開の場合は、推定数を入力してください。</t>
  </si>
  <si>
    <t>　(5) 事業所における日中、夜間及び深夜の時間帯の区分を入力してください。</t>
  </si>
  <si>
    <t>　(8) 従業者の保有する資格を入力してください。</t>
  </si>
  <si>
    <t xml:space="preserve">       ※選択した資格及び研修に関して、必要に応じて、資格証又は研修修了証等の写しを添付資料として提出してください。</t>
  </si>
  <si>
    <t>　(10) 申請する事業に係る従業者（管理者を含む。）の1ヶ月分の勤務時間を入力してください。（別シートの「シフト記号表」を作成し、シフト記号を入力してください。）</t>
  </si>
  <si>
    <t>　(14) 宿直の従業者の「No（ナンバー）」（本一覧表におけるNo）を入力してください。</t>
  </si>
  <si>
    <t>　(15) 通いサービスの利用者数を入力してください。</t>
  </si>
  <si>
    <t>　(16) 宿泊サービスの利用者数を入力してください。</t>
  </si>
  <si>
    <t xml:space="preserve"> （17) 必要項目を満たしていれば、各事業所で使用するシフト表等をもって代替書類として差し支えありません。</t>
  </si>
  <si>
    <t>日中の時間帯</t>
  </si>
  <si>
    <t>日中の勤務時間</t>
  </si>
  <si>
    <t>夜間及び深夜</t>
  </si>
  <si>
    <t>の勤務時間</t>
  </si>
  <si>
    <t>aa</t>
  </si>
  <si>
    <t>ab</t>
  </si>
  <si>
    <t>ac</t>
  </si>
  <si>
    <t>ad</t>
  </si>
  <si>
    <t>ae</t>
  </si>
  <si>
    <t>af</t>
  </si>
  <si>
    <t>ag</t>
  </si>
  <si>
    <t>1日に2回勤務する場合</t>
  </si>
  <si>
    <t>ah</t>
  </si>
  <si>
    <t>ai</t>
  </si>
  <si>
    <t>・職種ごとの勤務時間を「○：○○～○：○○」と表記することが困難な場合は、No18～33を活用し、勤務時間数のみを入力してください。</t>
  </si>
  <si>
    <t>・No18～33以外は始業時刻・終業時刻・休憩時間等を入力すると勤務時間数が計算されますが、入力の補助を目的とするものですので、結果に誤りがないかご確認ください。</t>
  </si>
  <si>
    <t>施設サービス用</t>
  </si>
  <si>
    <t>(4) 入所者数（利用者数）</t>
  </si>
  <si>
    <t>(5)
ユニットリーダー</t>
  </si>
  <si>
    <t>(6)
ユニット名</t>
  </si>
  <si>
    <t>(7) 
職種</t>
  </si>
  <si>
    <t>(8)
勤務
形態</t>
  </si>
  <si>
    <t>(9) 資格</t>
  </si>
  <si>
    <t>(10) 氏　名</t>
  </si>
  <si>
    <t>(11)</t>
  </si>
  <si>
    <r>
      <rPr>
        <sz val="12"/>
        <rFont val="HGSｺﾞｼｯｸM"/>
        <family val="3"/>
        <charset val="128"/>
      </rPr>
      <t xml:space="preserve">(13)
</t>
    </r>
    <r>
      <rPr>
        <sz val="11"/>
        <rFont val="HGSｺﾞｼｯｸM"/>
        <family val="3"/>
        <charset val="128"/>
      </rPr>
      <t>週平均
勤務時間数</t>
    </r>
  </si>
  <si>
    <t>(14) 兼務状況
（兼務先/兼務する職務の内容）等</t>
  </si>
  <si>
    <t>　(4) 入所者数（利用者数）を入力してください。入所者数（利用者数）は、前年度の平均値（前年度の入所者（利用者）延数を当該前年度の日数で除して得た数。</t>
  </si>
  <si>
    <t>　　  小数点第2位以下を切り上げ）とします。新規又は再開の場合は、推定数を入力してください。</t>
  </si>
  <si>
    <t>　(5) ユニットリーダーに以下の印をつけてください。</t>
  </si>
  <si>
    <t>　　  ユニットケアリーダー研修を受講した従業者（以下、「研修受講者」）　・・・　◎</t>
  </si>
  <si>
    <t>　　  研修受講者ではない、ユニットにおけるケアに責任を持つ従業者　　　　・・・　○</t>
  </si>
  <si>
    <t>　(6) ユニットに属する従業者（看護職員・介護職員）については、その属するユニット名を入力してください。</t>
  </si>
  <si>
    <t>　　  記入の順序はユニットごとにまとめてください。また、夜勤時間帯に、２ユニットごとに1人以上の看護職員・介護職員を配置する場合は、</t>
  </si>
  <si>
    <t>　　  原則、そのユニットを並べて記載してください。</t>
  </si>
  <si>
    <t>　　  なお、夜勤時間帯に２ユニットを担当する従業者は、通常主に担当するユニット名を入力してください。</t>
  </si>
  <si>
    <t>　(7) 従業者の職種について、下記のうち該当する職種を入力してください。</t>
  </si>
  <si>
    <t xml:space="preserve"> 　　 記入の順序は、職種ごとにまとめてください。ただし、ユニットに属する看護職員の場合は、看護職員・介護職員をユニット単位でまとめて記載してください。</t>
  </si>
  <si>
    <t>　(8) 従業者の勤務形態について、下記のうち該当する区分の記号を入力してください。</t>
  </si>
  <si>
    <t>　(9) 従業者の保有する資格名称を入力してください。</t>
  </si>
  <si>
    <t xml:space="preserve"> 　　 複数の資格を保有する従業者については、当該事業所にて従事する業務に最も関連する資格１つを選択してください。人員基準上、求められている資格等は必ずご記入ください。</t>
  </si>
  <si>
    <t>　　 ※選択した資格及び研修に関して、必要に応じて、資格証又は研修修了証等の写しを添付資料として提出してください。</t>
  </si>
  <si>
    <t>　　 ※ユニットケアリーダー研修を受講した従業者については、必要に応じて、ユニットケアリーダー研修修了証の写しを添付資料として提出してください。</t>
  </si>
  <si>
    <t>　(10) 従業者の氏名を記入してください。</t>
  </si>
  <si>
    <t>　(11) 申請する事業に係る従業者（管理者を含む。）の1ヶ月分の勤務時間を入力してください。（別シートの「シフト記号表」を作成し、シフト記号を選択または入力してください。）</t>
  </si>
  <si>
    <t>　(12) 従業者ごとに、合計勤務時間数を入力してください。</t>
  </si>
  <si>
    <t>　(13) 従業者ごとに、週平均の勤務時間数を入力してください。</t>
  </si>
  <si>
    <t>　(14) 申請する事業所以外の事業所・施設との兼務がある場合は、兼務先の事業所・施設の名称及び兼務する職務の内容について記入してください。</t>
  </si>
  <si>
    <t xml:space="preserve"> （15) 必要項目を満たしていれば、各事業所で使用するシフト表等をもって代替書類として差し支えありません。</t>
  </si>
  <si>
    <t>・職種ごとの勤務時間を「○：○○～○：○○」と表記することが困難な場合は、No18～33を活用し、</t>
  </si>
  <si>
    <t xml:space="preserve">   勤務時間数のみを入力してください。</t>
  </si>
  <si>
    <t>・No18～33以外は始業時刻・終業時刻・休憩時間等を入力すると勤務時間数が計算されますが、</t>
  </si>
  <si>
    <t xml:space="preserve">   入力の補助を目的とするものですので、結果に誤りがないかご確認ください。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</si>
</sst>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
    <numFmt numFmtId="177" formatCode="[$-411]#,##0;[Red]\-#,##0"/>
    <numFmt numFmtId="178" formatCode="[$-411]h:mm"/>
    <numFmt numFmtId="179" formatCode="0.0"/>
    <numFmt numFmtId="180" formatCode="h:mm;@"/>
  </numFmts>
  <fonts count="22"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1"/>
      <name val="HGSｺﾞｼｯｸM"/>
      <family val="3"/>
      <charset val="128"/>
    </font>
    <font>
      <b/>
      <sz val="12"/>
      <name val="HGSｺﾞｼｯｸM"/>
      <family val="3"/>
      <charset val="128"/>
    </font>
    <font>
      <u/>
      <sz val="16"/>
      <name val="HGSｺﾞｼｯｸE"/>
      <family val="3"/>
      <charset val="128"/>
    </font>
    <font>
      <b/>
      <u/>
      <sz val="16"/>
      <name val="HGSｺﾞｼｯｸM"/>
      <family val="3"/>
      <charset val="128"/>
    </font>
    <font>
      <sz val="16"/>
      <color rgb="FF000000"/>
      <name val="HGSｺﾞｼｯｸM"/>
      <family val="3"/>
      <charset val="128"/>
    </font>
    <font>
      <sz val="10"/>
      <name val="HGSｺﾞｼｯｸM"/>
      <family val="3"/>
      <charset val="128"/>
    </font>
    <font>
      <sz val="6"/>
      <name val="HGSｺﾞｼｯｸM"/>
      <family val="3"/>
      <charset val="128"/>
    </font>
    <font>
      <sz val="12"/>
      <color rgb="FFFFFF99"/>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b/>
      <sz val="14"/>
      <color rgb="FFFF0000"/>
      <name val="HGSｺﾞｼｯｸM"/>
      <family val="3"/>
      <charset val="128"/>
    </font>
    <font>
      <sz val="14"/>
      <color rgb="FF000000"/>
      <name val="游ゴシック"/>
      <family val="3"/>
      <charset val="128"/>
    </font>
    <font>
      <sz val="16"/>
      <name val="游ゴシック"/>
      <family val="3"/>
      <charset val="128"/>
    </font>
    <font>
      <sz val="11"/>
      <color rgb="FF000000"/>
      <name val="游ゴシック"/>
      <family val="2"/>
      <charset val="128"/>
    </font>
    <font>
      <sz val="6"/>
      <name val="游ゴシック"/>
      <family val="2"/>
      <charset val="128"/>
    </font>
  </fonts>
  <fills count="5">
    <fill>
      <patternFill patternType="none"/>
    </fill>
    <fill>
      <patternFill patternType="gray125"/>
    </fill>
    <fill>
      <patternFill patternType="solid">
        <fgColor rgb="FFFFFFFF"/>
        <bgColor rgb="FFFFFFCC"/>
      </patternFill>
    </fill>
    <fill>
      <patternFill patternType="solid">
        <fgColor rgb="FFCCFFCC"/>
        <bgColor rgb="FFCCFFFF"/>
      </patternFill>
    </fill>
    <fill>
      <patternFill patternType="solid">
        <fgColor rgb="FFDEEBF7"/>
        <bgColor rgb="FFCCFFFF"/>
      </patternFill>
    </fill>
  </fills>
  <borders count="123">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medium">
        <color auto="1"/>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medium">
        <color auto="1"/>
      </right>
      <top style="medium">
        <color auto="1"/>
      </top>
      <bottom style="dotted">
        <color auto="1"/>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diagonalUp="1">
      <left style="medium">
        <color auto="1"/>
      </left>
      <right style="thin">
        <color auto="1"/>
      </right>
      <top style="medium">
        <color auto="1"/>
      </top>
      <bottom style="dotted">
        <color auto="1"/>
      </bottom>
      <diagonal style="hair">
        <color auto="1"/>
      </diagonal>
    </border>
    <border diagonalUp="1">
      <left style="thin">
        <color auto="1"/>
      </left>
      <right style="medium">
        <color auto="1"/>
      </right>
      <top style="medium">
        <color auto="1"/>
      </top>
      <bottom style="dotted">
        <color auto="1"/>
      </bottom>
      <diagonal style="hair">
        <color auto="1"/>
      </diagonal>
    </border>
    <border>
      <left style="medium">
        <color auto="1"/>
      </left>
      <right style="medium">
        <color auto="1"/>
      </right>
      <top style="dotted">
        <color auto="1"/>
      </top>
      <bottom style="dotted">
        <color auto="1"/>
      </bottom>
      <diagonal/>
    </border>
    <border>
      <left style="medium">
        <color auto="1"/>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medium">
        <color auto="1"/>
      </left>
      <right style="medium">
        <color auto="1"/>
      </right>
      <top style="dotted">
        <color auto="1"/>
      </top>
      <bottom style="thin">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medium">
        <color auto="1"/>
      </left>
      <right style="medium">
        <color auto="1"/>
      </right>
      <top style="thin">
        <color auto="1"/>
      </top>
      <bottom style="dotted">
        <color auto="1"/>
      </bottom>
      <diagonal/>
    </border>
    <border diagonalUp="1">
      <left style="medium">
        <color auto="1"/>
      </left>
      <right style="thin">
        <color auto="1"/>
      </right>
      <top style="thin">
        <color auto="1"/>
      </top>
      <bottom style="dotted">
        <color auto="1"/>
      </bottom>
      <diagonal style="hair">
        <color auto="1"/>
      </diagonal>
    </border>
    <border diagonalUp="1">
      <left style="thin">
        <color auto="1"/>
      </left>
      <right style="medium">
        <color auto="1"/>
      </right>
      <top style="thin">
        <color auto="1"/>
      </top>
      <bottom style="dotted">
        <color auto="1"/>
      </bottom>
      <diagonal style="hair">
        <color auto="1"/>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diagonalUp="1">
      <left style="medium">
        <color auto="1"/>
      </left>
      <right style="medium">
        <color auto="1"/>
      </right>
      <top style="medium">
        <color auto="1"/>
      </top>
      <bottom style="medium">
        <color auto="1"/>
      </bottom>
      <diagonal style="hair">
        <color auto="1"/>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double">
        <color auto="1"/>
      </right>
      <top style="medium">
        <color auto="1"/>
      </top>
      <bottom style="thin">
        <color auto="1"/>
      </bottom>
      <diagonal/>
    </border>
    <border>
      <left style="double">
        <color auto="1"/>
      </left>
      <right style="medium">
        <color auto="1"/>
      </right>
      <top style="medium">
        <color auto="1"/>
      </top>
      <bottom style="medium">
        <color auto="1"/>
      </bottom>
      <diagonal/>
    </border>
    <border>
      <left/>
      <right style="thin">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right style="thin">
        <color auto="1"/>
      </right>
      <top/>
      <bottom/>
      <diagonal/>
    </border>
    <border>
      <left style="medium">
        <color auto="1"/>
      </left>
      <right style="thin">
        <color auto="1"/>
      </right>
      <top style="medium">
        <color auto="1"/>
      </top>
      <bottom/>
      <diagonal/>
    </border>
    <border diagonalUp="1">
      <left style="double">
        <color auto="1"/>
      </left>
      <right style="medium">
        <color auto="1"/>
      </right>
      <top style="medium">
        <color auto="1"/>
      </top>
      <bottom style="dotted">
        <color auto="1"/>
      </bottom>
      <diagonal style="hair">
        <color auto="1"/>
      </diagonal>
    </border>
    <border diagonalUp="1">
      <left style="medium">
        <color auto="1"/>
      </left>
      <right style="medium">
        <color auto="1"/>
      </right>
      <top style="medium">
        <color auto="1"/>
      </top>
      <bottom style="dotted">
        <color auto="1"/>
      </bottom>
      <diagonal style="hair">
        <color auto="1"/>
      </diagonal>
    </border>
    <border>
      <left style="medium">
        <color auto="1"/>
      </left>
      <right style="medium">
        <color auto="1"/>
      </right>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double">
        <color auto="1"/>
      </left>
      <right style="medium">
        <color auto="1"/>
      </right>
      <top style="dotted">
        <color auto="1"/>
      </top>
      <bottom style="dotted">
        <color auto="1"/>
      </bottom>
      <diagonal/>
    </border>
    <border>
      <left style="medium">
        <color auto="1"/>
      </left>
      <right style="medium">
        <color auto="1"/>
      </right>
      <top/>
      <bottom style="thin">
        <color auto="1"/>
      </bottom>
      <diagonal/>
    </border>
    <border>
      <left style="thin">
        <color auto="1"/>
      </left>
      <right/>
      <top/>
      <bottom style="dashDot">
        <color auto="1"/>
      </bottom>
      <diagonal/>
    </border>
    <border>
      <left/>
      <right/>
      <top/>
      <bottom style="thin">
        <color auto="1"/>
      </bottom>
      <diagonal/>
    </border>
    <border>
      <left/>
      <right/>
      <top/>
      <bottom style="dashDot">
        <color auto="1"/>
      </bottom>
      <diagonal/>
    </border>
    <border>
      <left/>
      <right style="medium">
        <color auto="1"/>
      </right>
      <top/>
      <bottom style="dashDot">
        <color auto="1"/>
      </bottom>
      <diagonal/>
    </border>
    <border>
      <left style="double">
        <color auto="1"/>
      </left>
      <right style="medium">
        <color auto="1"/>
      </right>
      <top style="dotted">
        <color auto="1"/>
      </top>
      <bottom style="thin">
        <color auto="1"/>
      </bottom>
      <diagonal/>
    </border>
    <border>
      <left style="medium">
        <color auto="1"/>
      </left>
      <right style="medium">
        <color auto="1"/>
      </right>
      <top style="thin">
        <color auto="1"/>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diagonalUp="1">
      <left style="double">
        <color auto="1"/>
      </left>
      <right style="medium">
        <color auto="1"/>
      </right>
      <top style="thin">
        <color auto="1"/>
      </top>
      <bottom style="dotted">
        <color auto="1"/>
      </bottom>
      <diagonal style="hair">
        <color auto="1"/>
      </diagonal>
    </border>
    <border diagonalUp="1">
      <left style="medium">
        <color auto="1"/>
      </left>
      <right style="medium">
        <color auto="1"/>
      </right>
      <top style="thin">
        <color auto="1"/>
      </top>
      <bottom style="dotted">
        <color auto="1"/>
      </bottom>
      <diagonal style="hair">
        <color auto="1"/>
      </diagonal>
    </border>
    <border>
      <left style="thin">
        <color auto="1"/>
      </left>
      <right style="thin">
        <color auto="1"/>
      </right>
      <top/>
      <bottom style="thin">
        <color auto="1"/>
      </bottom>
      <diagonal/>
    </border>
    <border>
      <left/>
      <right style="medium">
        <color auto="1"/>
      </right>
      <top/>
      <bottom/>
      <diagonal/>
    </border>
    <border>
      <left/>
      <right style="medium">
        <color auto="1"/>
      </right>
      <top/>
      <bottom style="thin">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style="thin">
        <color auto="1"/>
      </right>
      <top/>
      <bottom style="medium">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left style="medium">
        <color auto="1"/>
      </left>
      <right style="thin">
        <color auto="1"/>
      </right>
      <top style="medium">
        <color auto="1"/>
      </top>
      <bottom style="dotted">
        <color auto="1"/>
      </bottom>
      <diagonal/>
    </border>
    <border>
      <left style="thin">
        <color auto="1"/>
      </left>
      <right style="double">
        <color auto="1"/>
      </right>
      <top style="medium">
        <color auto="1"/>
      </top>
      <bottom style="dotted">
        <color auto="1"/>
      </bottom>
      <diagonal/>
    </border>
    <border diagonalUp="1">
      <left style="double">
        <color auto="1"/>
      </left>
      <right/>
      <top style="medium">
        <color auto="1"/>
      </top>
      <bottom style="medium">
        <color auto="1"/>
      </bottom>
      <diagonal style="hair">
        <color auto="1"/>
      </diagonal>
    </border>
    <border>
      <left/>
      <right style="thin">
        <color auto="1"/>
      </right>
      <top style="dotted">
        <color auto="1"/>
      </top>
      <bottom style="thin">
        <color auto="1"/>
      </bottom>
      <diagonal/>
    </border>
    <border>
      <left style="thin">
        <color auto="1"/>
      </left>
      <right style="double">
        <color auto="1"/>
      </right>
      <top style="dotted">
        <color auto="1"/>
      </top>
      <bottom style="thin">
        <color auto="1"/>
      </bottom>
      <diagonal/>
    </border>
    <border>
      <left style="medium">
        <color auto="1"/>
      </left>
      <right style="medium">
        <color auto="1"/>
      </right>
      <top style="dotted">
        <color auto="1"/>
      </top>
      <bottom style="medium">
        <color auto="1"/>
      </bottom>
      <diagonal/>
    </border>
    <border>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double">
        <color auto="1"/>
      </right>
      <top style="dotted">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thin">
        <color auto="1"/>
      </right>
      <top style="thin">
        <color auto="1"/>
      </top>
      <bottom/>
      <diagonal/>
    </border>
    <border>
      <left style="thin">
        <color auto="1"/>
      </left>
      <right style="double">
        <color auto="1"/>
      </right>
      <top style="thin">
        <color auto="1"/>
      </top>
      <bottom style="dotted">
        <color auto="1"/>
      </bottom>
      <diagonal/>
    </border>
    <border>
      <left style="thin">
        <color auto="1"/>
      </left>
      <right/>
      <top/>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medium">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double">
        <color auto="1"/>
      </left>
      <right style="medium">
        <color auto="1"/>
      </right>
      <top style="dotted">
        <color auto="1"/>
      </top>
      <bottom style="medium">
        <color auto="1"/>
      </bottom>
      <diagonal/>
    </border>
  </borders>
  <cellStyleXfs count="2">
    <xf numFmtId="0" fontId="0" fillId="0" borderId="0">
      <alignment vertical="center"/>
    </xf>
    <xf numFmtId="177" fontId="20" fillId="0" borderId="0" applyBorder="0" applyProtection="0">
      <alignment vertical="center"/>
    </xf>
  </cellStyleXfs>
  <cellXfs count="463">
    <xf numFmtId="0" fontId="0" fillId="0" borderId="0" xfId="0">
      <alignment vertical="center"/>
    </xf>
    <xf numFmtId="0" fontId="1" fillId="0" borderId="0" xfId="0" applyFont="1" applyAlignment="1">
      <alignment vertical="center"/>
    </xf>
    <xf numFmtId="0" fontId="2" fillId="0" borderId="0" xfId="0" applyFont="1" applyAlignment="1" applyProtection="1">
      <alignment vertical="center"/>
    </xf>
    <xf numFmtId="0" fontId="2" fillId="0" borderId="0" xfId="0" applyFont="1" applyAlignment="1" applyProtection="1">
      <alignment horizontal="lef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4" fillId="0" borderId="0" xfId="0" applyFont="1" applyAlignment="1" applyProtection="1">
      <alignment horizontal="left" vertical="center"/>
    </xf>
    <xf numFmtId="0" fontId="2" fillId="0" borderId="0" xfId="0" applyFont="1" applyAlignment="1">
      <alignment vertical="center"/>
    </xf>
    <xf numFmtId="0" fontId="3" fillId="0" borderId="0" xfId="0" applyFont="1" applyAlignment="1" applyProtection="1">
      <alignment vertical="center"/>
    </xf>
    <xf numFmtId="0" fontId="3" fillId="0" borderId="0" xfId="0" applyFont="1" applyAlignment="1">
      <alignment horizontal="right" vertical="center"/>
    </xf>
    <xf numFmtId="0" fontId="3" fillId="0" borderId="0" xfId="0" applyFont="1" applyAlignment="1">
      <alignment vertical="center"/>
    </xf>
    <xf numFmtId="0" fontId="4" fillId="0" borderId="0" xfId="0" applyFont="1" applyAlignment="1" applyProtection="1">
      <alignment horizontal="right" vertical="center"/>
    </xf>
    <xf numFmtId="0" fontId="4" fillId="2" borderId="0" xfId="0" applyFont="1" applyFill="1" applyAlignment="1" applyProtection="1">
      <alignment horizontal="center" vertical="center"/>
    </xf>
    <xf numFmtId="0" fontId="4" fillId="2" borderId="0" xfId="0" applyFont="1" applyFill="1" applyAlignment="1" applyProtection="1">
      <alignment horizontal="right" vertical="center"/>
    </xf>
    <xf numFmtId="0" fontId="4" fillId="2" borderId="0" xfId="0" applyFont="1" applyFill="1" applyAlignment="1" applyProtection="1">
      <alignment vertical="center"/>
    </xf>
    <xf numFmtId="0" fontId="4" fillId="0" borderId="0" xfId="0" applyFont="1" applyAlignment="1" applyProtection="1">
      <alignment vertical="center"/>
    </xf>
    <xf numFmtId="0" fontId="3" fillId="0" borderId="0" xfId="0" applyFont="1" applyAlignment="1" applyProtection="1">
      <alignment horizontal="center" vertical="center"/>
    </xf>
    <xf numFmtId="0" fontId="2" fillId="0" borderId="0" xfId="0" applyFont="1" applyAlignment="1" applyProtection="1">
      <alignment horizontal="center" vertical="center"/>
    </xf>
    <xf numFmtId="0" fontId="2" fillId="2" borderId="0" xfId="0" applyFont="1" applyFill="1" applyBorder="1" applyAlignment="1" applyProtection="1">
      <alignment vertical="center"/>
    </xf>
    <xf numFmtId="0" fontId="3" fillId="2" borderId="0" xfId="0" applyFont="1" applyFill="1" applyBorder="1" applyAlignment="1" applyProtection="1">
      <alignment horizontal="right" vertical="center"/>
    </xf>
    <xf numFmtId="0" fontId="3" fillId="2" borderId="0" xfId="0" applyFont="1" applyFill="1" applyBorder="1" applyProtection="1">
      <alignment vertical="center"/>
    </xf>
    <xf numFmtId="0" fontId="3" fillId="2" borderId="0" xfId="0" applyFont="1" applyFill="1" applyBorder="1" applyAlignment="1" applyProtection="1">
      <alignment horizontal="center" vertical="center"/>
    </xf>
    <xf numFmtId="0" fontId="3" fillId="0" borderId="0" xfId="0" applyFont="1" applyBorder="1" applyProtection="1">
      <alignment vertical="center"/>
    </xf>
    <xf numFmtId="0" fontId="2" fillId="2" borderId="0" xfId="0" applyFont="1" applyFill="1" applyBorder="1" applyAlignment="1" applyProtection="1">
      <alignment horizontal="center" vertical="center"/>
    </xf>
    <xf numFmtId="0" fontId="3" fillId="2" borderId="0" xfId="0" applyFont="1" applyFill="1" applyBorder="1" applyAlignment="1" applyProtection="1">
      <alignment vertical="center"/>
    </xf>
    <xf numFmtId="0" fontId="5" fillId="2" borderId="0" xfId="0" applyFont="1" applyFill="1" applyBorder="1" applyAlignment="1" applyProtection="1">
      <alignment horizontal="center" vertical="center"/>
    </xf>
    <xf numFmtId="0" fontId="2" fillId="2" borderId="0" xfId="0" applyFont="1" applyFill="1" applyBorder="1" applyProtection="1">
      <alignment vertical="center"/>
    </xf>
    <xf numFmtId="0" fontId="2" fillId="0" borderId="0" xfId="0" applyFont="1" applyBorder="1" applyProtection="1">
      <alignment vertical="center"/>
    </xf>
    <xf numFmtId="0" fontId="2" fillId="0" borderId="0" xfId="0" applyFont="1" applyProtection="1">
      <alignment vertical="center"/>
    </xf>
    <xf numFmtId="0" fontId="5" fillId="0" borderId="0" xfId="0" applyFont="1" applyProtection="1">
      <alignment vertical="center"/>
    </xf>
    <xf numFmtId="0" fontId="5" fillId="2" borderId="0" xfId="0" applyFont="1" applyFill="1" applyProtection="1">
      <alignment vertical="center"/>
    </xf>
    <xf numFmtId="0" fontId="2" fillId="2" borderId="0" xfId="0" applyFont="1" applyFill="1" applyProtection="1">
      <alignment vertical="center"/>
    </xf>
    <xf numFmtId="0" fontId="1" fillId="0" borderId="0" xfId="0" applyFont="1" applyAlignment="1" applyProtection="1">
      <alignment vertical="center"/>
    </xf>
    <xf numFmtId="0" fontId="1" fillId="0" borderId="0" xfId="0" applyFont="1" applyAlignment="1" applyProtection="1">
      <alignment horizontal="left" vertical="center"/>
    </xf>
    <xf numFmtId="0" fontId="1" fillId="0" borderId="0" xfId="0" applyFont="1" applyBorder="1" applyAlignment="1" applyProtection="1">
      <alignment vertical="center"/>
    </xf>
    <xf numFmtId="0" fontId="1" fillId="0" borderId="0" xfId="0" applyFont="1" applyAlignment="1" applyProtection="1">
      <alignment horizontal="right" vertical="center"/>
    </xf>
    <xf numFmtId="0" fontId="1" fillId="0" borderId="0" xfId="0" applyFont="1" applyAlignment="1">
      <alignment horizontal="right" vertical="center"/>
    </xf>
    <xf numFmtId="0" fontId="5" fillId="0" borderId="9"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0" xfId="0" applyFont="1" applyBorder="1" applyAlignment="1" applyProtection="1">
      <alignment horizontal="center" vertical="center"/>
    </xf>
    <xf numFmtId="0" fontId="2" fillId="0" borderId="10" xfId="0" applyFont="1" applyBorder="1" applyAlignment="1" applyProtection="1">
      <alignment horizontal="center" vertical="center"/>
    </xf>
    <xf numFmtId="0" fontId="5" fillId="0" borderId="11" xfId="0" applyFont="1" applyBorder="1" applyAlignment="1" applyProtection="1">
      <alignment horizontal="center" vertical="center" wrapText="1"/>
    </xf>
    <xf numFmtId="0" fontId="5" fillId="0" borderId="12" xfId="0" applyFont="1" applyBorder="1" applyAlignment="1" applyProtection="1">
      <alignment horizontal="center" vertical="center" wrapText="1"/>
    </xf>
    <xf numFmtId="0" fontId="5" fillId="0" borderId="13"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4" xfId="0" applyFont="1" applyBorder="1" applyAlignment="1" applyProtection="1">
      <alignment vertical="center"/>
    </xf>
    <xf numFmtId="176" fontId="2" fillId="2" borderId="18" xfId="0" applyNumberFormat="1" applyFont="1" applyFill="1" applyBorder="1" applyAlignment="1" applyProtection="1">
      <alignment horizontal="center" vertical="center" shrinkToFit="1"/>
      <protection locked="0"/>
    </xf>
    <xf numFmtId="176" fontId="2" fillId="2" borderId="19" xfId="0" applyNumberFormat="1" applyFont="1" applyFill="1" applyBorder="1" applyAlignment="1" applyProtection="1">
      <alignment horizontal="center" vertical="center" shrinkToFit="1"/>
      <protection locked="0"/>
    </xf>
    <xf numFmtId="176" fontId="2" fillId="2" borderId="20" xfId="0" applyNumberFormat="1" applyFont="1" applyFill="1" applyBorder="1" applyAlignment="1" applyProtection="1">
      <alignment horizontal="center" vertical="center" shrinkToFit="1"/>
      <protection locked="0"/>
    </xf>
    <xf numFmtId="0" fontId="2" fillId="0" borderId="8" xfId="0" applyFont="1" applyBorder="1" applyAlignment="1" applyProtection="1">
      <alignment vertical="center"/>
    </xf>
    <xf numFmtId="176" fontId="2" fillId="2" borderId="21" xfId="0" applyNumberFormat="1" applyFont="1" applyFill="1" applyBorder="1" applyAlignment="1" applyProtection="1">
      <alignment horizontal="center" vertical="center" shrinkToFit="1"/>
      <protection locked="0"/>
    </xf>
    <xf numFmtId="176" fontId="2" fillId="2" borderId="22" xfId="0" applyNumberFormat="1" applyFont="1" applyFill="1" applyBorder="1" applyAlignment="1" applyProtection="1">
      <alignment horizontal="center" vertical="center" shrinkToFit="1"/>
      <protection locked="0"/>
    </xf>
    <xf numFmtId="176" fontId="2" fillId="2" borderId="23" xfId="0" applyNumberFormat="1" applyFont="1" applyFill="1" applyBorder="1" applyAlignment="1" applyProtection="1">
      <alignment horizontal="center" vertical="center" shrinkToFit="1"/>
      <protection locked="0"/>
    </xf>
    <xf numFmtId="0" fontId="1" fillId="2" borderId="24" xfId="0" applyFont="1" applyFill="1" applyBorder="1" applyAlignment="1" applyProtection="1">
      <alignment horizontal="center" vertical="center" wrapText="1"/>
      <protection locked="0"/>
    </xf>
    <xf numFmtId="0" fontId="1" fillId="2" borderId="25" xfId="0" applyFont="1" applyFill="1" applyBorder="1" applyAlignment="1" applyProtection="1">
      <alignment horizontal="center" vertical="center" wrapText="1"/>
      <protection locked="0"/>
    </xf>
    <xf numFmtId="0" fontId="2" fillId="2" borderId="26" xfId="0" applyFont="1" applyFill="1" applyBorder="1" applyAlignment="1" applyProtection="1">
      <alignment horizontal="center" vertical="center" wrapText="1"/>
      <protection locked="0"/>
    </xf>
    <xf numFmtId="0" fontId="2" fillId="2" borderId="25" xfId="0" applyFont="1" applyFill="1" applyBorder="1" applyAlignment="1" applyProtection="1">
      <alignment horizontal="center" vertical="center" wrapText="1"/>
      <protection locked="0"/>
    </xf>
    <xf numFmtId="0" fontId="2" fillId="2" borderId="26" xfId="0" applyFont="1" applyFill="1" applyBorder="1" applyAlignment="1" applyProtection="1">
      <alignment horizontal="center" vertical="center" shrinkToFit="1"/>
      <protection locked="0"/>
    </xf>
    <xf numFmtId="0" fontId="2" fillId="2" borderId="27" xfId="0" applyFont="1" applyFill="1" applyBorder="1" applyAlignment="1" applyProtection="1">
      <alignment horizontal="center" vertical="center" shrinkToFit="1"/>
      <protection locked="0"/>
    </xf>
    <xf numFmtId="0" fontId="2" fillId="2" borderId="25" xfId="0" applyFont="1" applyFill="1" applyBorder="1" applyAlignment="1" applyProtection="1">
      <alignment horizontal="center" vertical="center" shrinkToFit="1"/>
      <protection locked="0"/>
    </xf>
    <xf numFmtId="0" fontId="2" fillId="2" borderId="27" xfId="0" applyFont="1" applyFill="1" applyBorder="1" applyAlignment="1" applyProtection="1">
      <alignment horizontal="center" vertical="center" wrapText="1"/>
      <protection locked="0"/>
    </xf>
    <xf numFmtId="0" fontId="2" fillId="2" borderId="28" xfId="0" applyFont="1" applyFill="1" applyBorder="1" applyAlignment="1" applyProtection="1">
      <alignment horizontal="center" vertical="center" wrapText="1"/>
      <protection locked="0"/>
    </xf>
    <xf numFmtId="176" fontId="3" fillId="2" borderId="24" xfId="0" applyNumberFormat="1" applyFont="1" applyFill="1" applyBorder="1" applyAlignment="1" applyProtection="1">
      <alignment horizontal="center" vertical="center" wrapText="1"/>
    </xf>
    <xf numFmtId="176" fontId="3" fillId="2" borderId="28" xfId="0" applyNumberFormat="1" applyFont="1" applyFill="1" applyBorder="1" applyAlignment="1" applyProtection="1">
      <alignment horizontal="center" vertical="center" wrapText="1"/>
    </xf>
    <xf numFmtId="176" fontId="3" fillId="2" borderId="24" xfId="1" applyNumberFormat="1" applyFont="1" applyFill="1" applyBorder="1" applyAlignment="1" applyProtection="1">
      <alignment horizontal="center" vertical="center" wrapText="1"/>
    </xf>
    <xf numFmtId="176" fontId="3" fillId="2" borderId="28" xfId="1" applyNumberFormat="1" applyFont="1" applyFill="1" applyBorder="1" applyAlignment="1" applyProtection="1">
      <alignment horizontal="center" vertical="center" wrapText="1"/>
    </xf>
    <xf numFmtId="0" fontId="2" fillId="2" borderId="24" xfId="0" applyFont="1" applyFill="1" applyBorder="1" applyAlignment="1" applyProtection="1">
      <alignment horizontal="left" vertical="center" wrapText="1"/>
      <protection locked="0"/>
    </xf>
    <xf numFmtId="0" fontId="2" fillId="2" borderId="27" xfId="0" applyFont="1" applyFill="1" applyBorder="1" applyAlignment="1" applyProtection="1">
      <alignment horizontal="left" vertical="center" wrapText="1"/>
      <protection locked="0"/>
    </xf>
    <xf numFmtId="0" fontId="2" fillId="2" borderId="28" xfId="0" applyFont="1" applyFill="1" applyBorder="1" applyAlignment="1" applyProtection="1">
      <alignment horizontal="left" vertical="center" wrapText="1"/>
      <protection locked="0"/>
    </xf>
    <xf numFmtId="0" fontId="2" fillId="0" borderId="29" xfId="0" applyFont="1" applyBorder="1" applyAlignment="1" applyProtection="1">
      <alignment vertical="center"/>
    </xf>
    <xf numFmtId="176" fontId="2" fillId="2" borderId="11" xfId="0" applyNumberFormat="1" applyFont="1" applyFill="1" applyBorder="1" applyAlignment="1" applyProtection="1">
      <alignment horizontal="center" vertical="center" shrinkToFit="1"/>
      <protection locked="0"/>
    </xf>
    <xf numFmtId="176" fontId="2" fillId="2" borderId="12" xfId="0" applyNumberFormat="1" applyFont="1" applyFill="1" applyBorder="1" applyAlignment="1" applyProtection="1">
      <alignment horizontal="center" vertical="center" shrinkToFit="1"/>
      <protection locked="0"/>
    </xf>
    <xf numFmtId="176" fontId="2" fillId="2" borderId="13" xfId="0" applyNumberFormat="1" applyFont="1" applyFill="1" applyBorder="1" applyAlignment="1" applyProtection="1">
      <alignment horizontal="center" vertical="center" shrinkToFit="1"/>
      <protection locked="0"/>
    </xf>
    <xf numFmtId="0" fontId="7" fillId="0" borderId="0" xfId="0" applyFont="1" applyAlignment="1" applyProtection="1">
      <alignment vertical="center"/>
    </xf>
    <xf numFmtId="0" fontId="1" fillId="0" borderId="0" xfId="0" applyFont="1" applyBorder="1" applyAlignment="1" applyProtection="1">
      <alignment vertical="center" shrinkToFit="1"/>
    </xf>
    <xf numFmtId="0" fontId="6" fillId="0" borderId="0" xfId="0" applyFont="1" applyBorder="1" applyAlignment="1" applyProtection="1">
      <alignment vertical="center" shrinkToFit="1"/>
    </xf>
    <xf numFmtId="0" fontId="1" fillId="0" borderId="0" xfId="0" applyFont="1" applyBorder="1" applyAlignment="1" applyProtection="1">
      <alignment horizontal="lef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2" fillId="0" borderId="0" xfId="0" applyFont="1" applyBorder="1" applyAlignment="1">
      <alignment vertical="center" wrapText="1"/>
    </xf>
    <xf numFmtId="0" fontId="2" fillId="0" borderId="0" xfId="0" applyFont="1" applyBorder="1" applyAlignment="1">
      <alignment horizontal="justify" vertical="center" wrapText="1"/>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10" fillId="2" borderId="0" xfId="0" applyFont="1" applyFill="1" applyAlignment="1">
      <alignment horizontal="lef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right" vertical="center"/>
    </xf>
    <xf numFmtId="0" fontId="3" fillId="0" borderId="0" xfId="0" applyFont="1">
      <alignment vertical="center"/>
    </xf>
    <xf numFmtId="0" fontId="3" fillId="0" borderId="0" xfId="0" applyFo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3" fillId="2" borderId="0" xfId="0" applyFont="1" applyFill="1" applyAlignment="1" applyProtection="1">
      <alignment vertical="center"/>
    </xf>
    <xf numFmtId="0" fontId="3" fillId="2" borderId="0" xfId="0" applyFont="1" applyFill="1" applyProtection="1">
      <alignment vertical="center"/>
    </xf>
    <xf numFmtId="0" fontId="3" fillId="2" borderId="0" xfId="0" applyFont="1" applyFill="1" applyAlignment="1" applyProtection="1">
      <alignment horizontal="center" vertical="center"/>
    </xf>
    <xf numFmtId="0" fontId="2" fillId="2" borderId="0" xfId="0" applyFont="1" applyFill="1" applyBorder="1" applyAlignment="1">
      <alignment vertical="center"/>
    </xf>
    <xf numFmtId="0" fontId="3" fillId="0" borderId="0" xfId="0" applyFont="1" applyAlignment="1" applyProtection="1">
      <alignment horizontal="center" vertical="center"/>
    </xf>
    <xf numFmtId="0" fontId="2" fillId="0" borderId="0" xfId="0" applyFont="1" applyAlignment="1">
      <alignment horizontal="right" vertical="center"/>
    </xf>
    <xf numFmtId="0" fontId="2" fillId="0" borderId="0" xfId="0" applyFont="1" applyBorder="1" applyAlignment="1" applyProtection="1">
      <alignment horizontal="lef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0" fontId="2" fillId="2" borderId="0" xfId="0" applyFont="1" applyFill="1">
      <alignment vertical="center"/>
    </xf>
    <xf numFmtId="178" fontId="2" fillId="2" borderId="0" xfId="0" applyNumberFormat="1" applyFont="1" applyFill="1" applyBorder="1" applyAlignment="1" applyProtection="1">
      <alignment vertical="center"/>
    </xf>
    <xf numFmtId="0" fontId="2" fillId="2" borderId="0" xfId="0" applyFont="1" applyFill="1" applyBorder="1" applyAlignment="1" applyProtection="1">
      <alignment horizontal="right" vertical="center"/>
    </xf>
    <xf numFmtId="179" fontId="2" fillId="2" borderId="0" xfId="0" applyNumberFormat="1" applyFont="1" applyFill="1" applyBorder="1" applyAlignment="1" applyProtection="1">
      <alignment vertical="center"/>
    </xf>
    <xf numFmtId="0" fontId="2" fillId="2" borderId="0" xfId="0" applyFont="1" applyFill="1" applyBorder="1" applyAlignment="1" applyProtection="1">
      <alignment horizontal="left" vertical="center"/>
    </xf>
    <xf numFmtId="179" fontId="2" fillId="0" borderId="0" xfId="0" applyNumberFormat="1" applyFont="1" applyBorder="1" applyAlignment="1" applyProtection="1">
      <alignment vertical="center"/>
    </xf>
    <xf numFmtId="0" fontId="3" fillId="0" borderId="0" xfId="0" applyFont="1" applyBorder="1" applyAlignment="1" applyProtection="1">
      <alignment vertical="center"/>
    </xf>
    <xf numFmtId="178" fontId="2" fillId="0" borderId="0" xfId="0" applyNumberFormat="1" applyFont="1" applyBorder="1" applyAlignment="1" applyProtection="1">
      <alignment vertical="center"/>
    </xf>
    <xf numFmtId="0" fontId="2" fillId="0" borderId="0" xfId="0" applyFont="1" applyBorder="1" applyAlignment="1" applyProtection="1">
      <alignment vertical="center"/>
    </xf>
    <xf numFmtId="1" fontId="2" fillId="2" borderId="0" xfId="0" applyNumberFormat="1" applyFont="1" applyFill="1" applyBorder="1" applyAlignment="1" applyProtection="1">
      <alignment vertical="center"/>
    </xf>
    <xf numFmtId="0" fontId="2" fillId="0" borderId="0" xfId="0" applyFont="1" applyAlignment="1" applyProtection="1">
      <alignment horizontal="center" vertical="center"/>
    </xf>
    <xf numFmtId="0" fontId="2" fillId="0" borderId="0" xfId="0" applyFont="1" applyAlignment="1">
      <alignment horizontal="center" vertical="center"/>
    </xf>
    <xf numFmtId="0" fontId="2" fillId="0" borderId="0" xfId="0" applyFont="1" applyBorder="1" applyAlignment="1">
      <alignment vertical="center"/>
    </xf>
    <xf numFmtId="0" fontId="5" fillId="2" borderId="0" xfId="0" applyFont="1" applyFill="1" applyAlignment="1">
      <alignment horizontal="right" vertical="center"/>
    </xf>
    <xf numFmtId="0" fontId="2" fillId="2" borderId="0" xfId="0" applyFont="1" applyFill="1" applyAlignment="1">
      <alignment horizontal="right" vertical="center"/>
    </xf>
    <xf numFmtId="0" fontId="5" fillId="0" borderId="0" xfId="0" applyFont="1" applyAlignment="1"/>
    <xf numFmtId="0" fontId="5" fillId="0" borderId="0" xfId="0" applyFont="1" applyAlignment="1" applyProtection="1">
      <alignment horizontal="center" vertical="center"/>
    </xf>
    <xf numFmtId="0" fontId="2" fillId="2" borderId="0" xfId="0" applyFont="1" applyFill="1" applyBorder="1" applyAlignment="1">
      <alignment horizontal="center" vertical="center"/>
    </xf>
    <xf numFmtId="0" fontId="1" fillId="2" borderId="0" xfId="0" applyFont="1" applyFill="1" applyBorder="1" applyAlignment="1" applyProtection="1">
      <alignment vertical="center"/>
    </xf>
    <xf numFmtId="0" fontId="1" fillId="0" borderId="0" xfId="0" applyFont="1" applyBorder="1" applyAlignment="1" applyProtection="1">
      <alignment vertical="center"/>
    </xf>
    <xf numFmtId="0" fontId="3" fillId="0" borderId="0" xfId="0" applyFont="1" applyBorder="1" applyAlignment="1" applyProtection="1">
      <alignment horizontal="center" vertical="center"/>
    </xf>
    <xf numFmtId="0" fontId="5" fillId="0" borderId="0" xfId="0" applyFont="1" applyAlignment="1">
      <alignment horizontal="left"/>
    </xf>
    <xf numFmtId="0" fontId="1" fillId="0" borderId="0" xfId="0" applyFont="1" applyBorder="1" applyAlignment="1" applyProtection="1">
      <alignment horizontal="left" vertical="center"/>
    </xf>
    <xf numFmtId="0" fontId="2" fillId="0" borderId="0" xfId="0" applyFont="1" applyAlignment="1" applyProtection="1">
      <alignment horizontal="right" vertical="center"/>
    </xf>
    <xf numFmtId="0" fontId="2" fillId="2" borderId="0" xfId="0" applyFont="1" applyFill="1" applyBorder="1" applyAlignment="1">
      <alignment horizontal="righ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5" fillId="0" borderId="0" xfId="0" applyFont="1" applyBorder="1" applyAlignment="1" applyProtection="1">
      <alignment horizontal="left" vertical="center"/>
    </xf>
    <xf numFmtId="0" fontId="2" fillId="0" borderId="0" xfId="0" applyFont="1" applyBorder="1" applyAlignment="1" applyProtection="1">
      <alignment horizontal="center" vertical="center"/>
    </xf>
    <xf numFmtId="178" fontId="3" fillId="0" borderId="0" xfId="0" applyNumberFormat="1" applyFont="1" applyBorder="1" applyAlignment="1" applyProtection="1">
      <alignment vertical="center"/>
    </xf>
    <xf numFmtId="0" fontId="3" fillId="0" borderId="0" xfId="0" applyFont="1" applyAlignment="1">
      <alignment horizontal="center" vertical="center"/>
    </xf>
    <xf numFmtId="0" fontId="3" fillId="0" borderId="0" xfId="0" applyFont="1" applyBorder="1" applyAlignment="1">
      <alignment vertical="center"/>
    </xf>
    <xf numFmtId="0" fontId="4" fillId="0" borderId="0" xfId="0" applyFont="1" applyAlignment="1">
      <alignment horizontal="right" vertical="center"/>
    </xf>
    <xf numFmtId="0" fontId="3" fillId="0" borderId="0" xfId="0" applyFont="1" applyBorder="1" applyAlignment="1">
      <alignment horizontal="center" vertical="center"/>
    </xf>
    <xf numFmtId="0" fontId="7" fillId="0" borderId="0" xfId="0" applyFont="1" applyAlignment="1"/>
    <xf numFmtId="0" fontId="1" fillId="0" borderId="0" xfId="0" applyFont="1" applyProtection="1">
      <alignment vertical="center"/>
    </xf>
    <xf numFmtId="0" fontId="1" fillId="0" borderId="0" xfId="0" applyFont="1" applyAlignment="1" applyProtection="1">
      <alignment horizontal="left" vertical="center"/>
    </xf>
    <xf numFmtId="0" fontId="1" fillId="0" borderId="0" xfId="0" applyFont="1" applyAlignment="1">
      <alignment horizontal="right" vertical="center"/>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25"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2" fillId="2" borderId="34" xfId="0" applyFont="1" applyFill="1" applyBorder="1" applyAlignment="1" applyProtection="1">
      <alignment horizontal="center" vertical="center" shrinkToFit="1"/>
      <protection locked="0"/>
    </xf>
    <xf numFmtId="0" fontId="2" fillId="2" borderId="35" xfId="0" applyFont="1" applyFill="1" applyBorder="1" applyAlignment="1" applyProtection="1">
      <alignment horizontal="center" vertical="center" shrinkToFit="1"/>
      <protection locked="0"/>
    </xf>
    <xf numFmtId="0" fontId="2" fillId="2" borderId="36" xfId="0" applyFont="1" applyFill="1" applyBorder="1" applyAlignment="1" applyProtection="1">
      <alignment horizontal="center" vertical="center" shrinkToFit="1"/>
      <protection locked="0"/>
    </xf>
    <xf numFmtId="176" fontId="2" fillId="2" borderId="40" xfId="0" applyNumberFormat="1" applyFont="1" applyFill="1" applyBorder="1" applyAlignment="1">
      <alignment horizontal="center" vertical="center" shrinkToFit="1"/>
    </xf>
    <xf numFmtId="176" fontId="2" fillId="2" borderId="41" xfId="0" applyNumberFormat="1" applyFont="1" applyFill="1" applyBorder="1" applyAlignment="1">
      <alignment horizontal="center" vertical="center" shrinkToFit="1"/>
    </xf>
    <xf numFmtId="176" fontId="2" fillId="2" borderId="42" xfId="0" applyNumberFormat="1" applyFont="1" applyFill="1" applyBorder="1" applyAlignment="1">
      <alignment horizontal="center" vertical="center" shrinkToFit="1"/>
    </xf>
    <xf numFmtId="176" fontId="2" fillId="2" borderId="44" xfId="0" applyNumberFormat="1" applyFont="1" applyFill="1" applyBorder="1" applyAlignment="1">
      <alignment horizontal="center" vertical="center" shrinkToFit="1"/>
    </xf>
    <xf numFmtId="176" fontId="2" fillId="2" borderId="45" xfId="0" applyNumberFormat="1" applyFont="1" applyFill="1" applyBorder="1" applyAlignment="1">
      <alignment horizontal="center" vertical="center" shrinkToFit="1"/>
    </xf>
    <xf numFmtId="176" fontId="2" fillId="2" borderId="46" xfId="0" applyNumberFormat="1" applyFont="1" applyFill="1" applyBorder="1" applyAlignment="1">
      <alignment horizontal="center" vertical="center" shrinkToFit="1"/>
    </xf>
    <xf numFmtId="0" fontId="1" fillId="2" borderId="0" xfId="0" applyFont="1" applyFill="1">
      <alignment vertical="center"/>
    </xf>
    <xf numFmtId="0" fontId="1" fillId="2" borderId="50" xfId="0" applyFont="1" applyFill="1" applyBorder="1">
      <alignment vertical="center"/>
    </xf>
    <xf numFmtId="0" fontId="13" fillId="2" borderId="51" xfId="0" applyFont="1" applyFill="1" applyBorder="1" applyAlignment="1">
      <alignment horizontal="center" vertical="center"/>
    </xf>
    <xf numFmtId="0" fontId="1" fillId="2" borderId="51" xfId="0" applyFont="1" applyFill="1" applyBorder="1" applyAlignment="1">
      <alignment horizontal="center" vertical="center" wrapText="1"/>
    </xf>
    <xf numFmtId="0" fontId="1" fillId="2" borderId="51" xfId="0" applyFont="1" applyFill="1" applyBorder="1" applyAlignment="1">
      <alignment horizontal="center" vertical="center" shrinkToFit="1"/>
    </xf>
    <xf numFmtId="0" fontId="12" fillId="2" borderId="51" xfId="0" applyFont="1" applyFill="1" applyBorder="1" applyAlignment="1">
      <alignment horizontal="center" vertical="center" wrapText="1"/>
    </xf>
    <xf numFmtId="1" fontId="1" fillId="2" borderId="51" xfId="0" applyNumberFormat="1" applyFont="1" applyFill="1" applyBorder="1" applyAlignment="1">
      <alignment horizontal="center" vertical="center" wrapText="1"/>
    </xf>
    <xf numFmtId="0" fontId="1" fillId="2" borderId="52" xfId="0" applyFont="1" applyFill="1" applyBorder="1" applyAlignment="1">
      <alignment horizontal="center" vertical="center" wrapText="1"/>
    </xf>
    <xf numFmtId="0" fontId="1" fillId="0" borderId="53" xfId="0" applyFont="1" applyBorder="1">
      <alignment vertical="center"/>
    </xf>
    <xf numFmtId="0" fontId="1" fillId="0" borderId="54" xfId="0" applyFont="1" applyBorder="1" applyAlignment="1">
      <alignment vertical="center" wrapText="1"/>
    </xf>
    <xf numFmtId="176" fontId="5" fillId="2" borderId="15" xfId="0" applyNumberFormat="1" applyFont="1" applyFill="1" applyBorder="1" applyAlignment="1" applyProtection="1">
      <alignment horizontal="center" vertical="center" shrinkToFit="1"/>
      <protection locked="0"/>
    </xf>
    <xf numFmtId="176" fontId="5" fillId="2" borderId="16" xfId="0" applyNumberFormat="1" applyFont="1" applyFill="1" applyBorder="1" applyAlignment="1" applyProtection="1">
      <alignment horizontal="center" vertical="center" shrinkToFit="1"/>
      <protection locked="0"/>
    </xf>
    <xf numFmtId="176" fontId="5" fillId="2" borderId="17" xfId="0" applyNumberFormat="1" applyFont="1" applyFill="1" applyBorder="1" applyAlignment="1" applyProtection="1">
      <alignment horizontal="center" vertical="center" shrinkToFit="1"/>
      <protection locked="0"/>
    </xf>
    <xf numFmtId="0" fontId="1" fillId="0" borderId="57" xfId="0" applyFont="1" applyBorder="1">
      <alignment vertical="center"/>
    </xf>
    <xf numFmtId="0" fontId="1" fillId="0" borderId="58" xfId="0" applyFont="1" applyBorder="1" applyAlignment="1">
      <alignment vertical="center" wrapText="1"/>
    </xf>
    <xf numFmtId="176" fontId="5" fillId="2" borderId="11" xfId="0" applyNumberFormat="1" applyFont="1" applyFill="1" applyBorder="1" applyAlignment="1" applyProtection="1">
      <alignment horizontal="center" vertical="center" shrinkToFit="1"/>
      <protection locked="0"/>
    </xf>
    <xf numFmtId="176" fontId="5" fillId="2" borderId="12" xfId="0" applyNumberFormat="1" applyFont="1" applyFill="1" applyBorder="1" applyAlignment="1" applyProtection="1">
      <alignment horizontal="center" vertical="center" shrinkToFit="1"/>
      <protection locked="0"/>
    </xf>
    <xf numFmtId="176" fontId="5" fillId="2" borderId="13" xfId="0" applyNumberFormat="1" applyFont="1" applyFill="1" applyBorder="1" applyAlignment="1" applyProtection="1">
      <alignment horizontal="center" vertical="center" shrinkToFit="1"/>
      <protection locked="0"/>
    </xf>
    <xf numFmtId="0" fontId="7" fillId="0" borderId="0" xfId="0" applyFont="1">
      <alignment vertical="center"/>
    </xf>
    <xf numFmtId="0" fontId="1" fillId="0" borderId="0" xfId="0" applyFont="1" applyAlignment="1">
      <alignment vertical="center" shrinkToFit="1"/>
    </xf>
    <xf numFmtId="0" fontId="6" fillId="0" borderId="0" xfId="0" applyFont="1" applyAlignment="1">
      <alignment vertical="center" shrinkToFit="1"/>
    </xf>
    <xf numFmtId="0" fontId="1" fillId="0" borderId="0" xfId="0" applyFont="1" applyAlignment="1">
      <alignment horizontal="lef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vertical="center" wrapText="1"/>
    </xf>
    <xf numFmtId="0" fontId="2" fillId="0" borderId="0" xfId="0" applyFont="1" applyBorder="1">
      <alignment vertical="center"/>
    </xf>
    <xf numFmtId="0" fontId="2" fillId="0" borderId="0" xfId="0" applyFont="1">
      <alignment vertical="center"/>
    </xf>
    <xf numFmtId="0" fontId="2" fillId="0" borderId="0" xfId="0" applyFont="1" applyBorder="1">
      <alignment vertical="center"/>
    </xf>
    <xf numFmtId="0" fontId="2" fillId="0" borderId="0" xfId="0" applyFont="1" applyAlignment="1"/>
    <xf numFmtId="0" fontId="2" fillId="0" borderId="0" xfId="0" applyFont="1" applyAlignment="1">
      <alignment horizontal="right" vertical="center" textRotation="90"/>
    </xf>
    <xf numFmtId="0" fontId="2" fillId="0" borderId="0" xfId="0" applyFont="1" applyAlignment="1">
      <alignment horizontal="left" vertical="center"/>
    </xf>
    <xf numFmtId="0" fontId="14" fillId="2" borderId="0" xfId="0" applyFont="1" applyFill="1" applyProtection="1">
      <alignment vertical="center"/>
    </xf>
    <xf numFmtId="0" fontId="14" fillId="2" borderId="0" xfId="0" applyFont="1" applyFill="1" applyAlignment="1" applyProtection="1">
      <alignment horizontal="center" vertical="center"/>
    </xf>
    <xf numFmtId="0" fontId="15" fillId="2" borderId="0" xfId="0" applyFont="1" applyFill="1" applyAlignment="1" applyProtection="1">
      <alignment horizontal="left" vertical="center"/>
    </xf>
    <xf numFmtId="0" fontId="14" fillId="2" borderId="0" xfId="0" applyFont="1" applyFill="1" applyAlignment="1" applyProtection="1">
      <alignment horizontal="left" vertical="center"/>
    </xf>
    <xf numFmtId="0" fontId="16" fillId="2" borderId="0" xfId="0" applyFont="1" applyFill="1" applyProtection="1">
      <alignment vertical="center"/>
    </xf>
    <xf numFmtId="0" fontId="16" fillId="2" borderId="0" xfId="0" applyFont="1" applyFill="1" applyAlignment="1" applyProtection="1">
      <alignment horizontal="left" vertical="center"/>
    </xf>
    <xf numFmtId="0" fontId="14" fillId="3" borderId="1" xfId="0" applyFont="1" applyFill="1" applyBorder="1" applyAlignment="1" applyProtection="1">
      <alignment horizontal="center" vertical="center"/>
      <protection locked="0"/>
    </xf>
    <xf numFmtId="178" fontId="14" fillId="3" borderId="1" xfId="0" applyNumberFormat="1" applyFont="1" applyFill="1" applyBorder="1" applyAlignment="1" applyProtection="1">
      <alignment horizontal="center" vertical="center"/>
      <protection locked="0"/>
    </xf>
    <xf numFmtId="0" fontId="14" fillId="2" borderId="1" xfId="0" applyFont="1" applyFill="1" applyBorder="1" applyAlignment="1" applyProtection="1">
      <alignment horizontal="center" vertical="center"/>
    </xf>
    <xf numFmtId="180" fontId="14" fillId="2" borderId="1" xfId="0" applyNumberFormat="1" applyFont="1" applyFill="1" applyBorder="1" applyAlignment="1" applyProtection="1">
      <alignment horizontal="center" vertical="center"/>
    </xf>
    <xf numFmtId="0" fontId="14" fillId="2" borderId="1" xfId="0" applyFont="1" applyFill="1" applyBorder="1" applyAlignment="1" applyProtection="1">
      <alignment horizontal="center" vertical="center"/>
    </xf>
    <xf numFmtId="0" fontId="14" fillId="3" borderId="1" xfId="0" applyFont="1" applyFill="1" applyBorder="1" applyAlignment="1" applyProtection="1">
      <alignment horizontal="left" vertical="center"/>
      <protection locked="0"/>
    </xf>
    <xf numFmtId="0" fontId="14" fillId="2" borderId="1" xfId="1" applyNumberFormat="1" applyFont="1" applyFill="1" applyBorder="1" applyAlignment="1" applyProtection="1">
      <alignment horizontal="center" vertical="center"/>
    </xf>
    <xf numFmtId="178" fontId="14" fillId="2" borderId="1" xfId="0" applyNumberFormat="1" applyFont="1" applyFill="1" applyBorder="1" applyAlignment="1" applyProtection="1">
      <alignment horizontal="center" vertical="center"/>
    </xf>
    <xf numFmtId="0" fontId="14" fillId="2" borderId="0" xfId="0" applyFont="1" applyFill="1" applyAlignment="1" applyProtection="1">
      <alignment vertical="center"/>
    </xf>
    <xf numFmtId="0" fontId="3" fillId="2" borderId="0" xfId="0" applyFont="1" applyFill="1" applyAlignment="1">
      <alignment vertical="center"/>
    </xf>
    <xf numFmtId="0" fontId="3" fillId="2" borderId="0" xfId="0" applyFont="1" applyFill="1">
      <alignment vertical="center"/>
    </xf>
    <xf numFmtId="0" fontId="3" fillId="2" borderId="0" xfId="0" applyFont="1" applyFill="1" applyAlignment="1">
      <alignment horizontal="center" vertical="center"/>
    </xf>
    <xf numFmtId="0" fontId="2" fillId="2" borderId="0" xfId="0" applyFont="1" applyFill="1" applyBorder="1" applyAlignment="1" applyProtection="1">
      <alignment vertical="center"/>
      <protection locked="0"/>
    </xf>
    <xf numFmtId="0" fontId="5" fillId="0" borderId="0" xfId="0" applyFont="1">
      <alignment vertical="center"/>
    </xf>
    <xf numFmtId="0" fontId="5" fillId="2" borderId="0" xfId="0" applyFont="1" applyFill="1">
      <alignment vertical="center"/>
    </xf>
    <xf numFmtId="0" fontId="2" fillId="2" borderId="0" xfId="0" applyFont="1" applyFill="1" applyAlignment="1" applyProtection="1">
      <alignment horizontal="right" vertical="center"/>
    </xf>
    <xf numFmtId="0" fontId="2" fillId="0" borderId="53" xfId="0" applyFont="1" applyBorder="1" applyAlignment="1">
      <alignment vertical="center"/>
    </xf>
    <xf numFmtId="0" fontId="2" fillId="0" borderId="54" xfId="0" applyFont="1" applyBorder="1" applyAlignment="1">
      <alignment vertical="center"/>
    </xf>
    <xf numFmtId="0" fontId="2" fillId="2" borderId="54" xfId="0" applyFont="1" applyFill="1" applyBorder="1" applyAlignment="1">
      <alignment vertical="center"/>
    </xf>
    <xf numFmtId="0" fontId="2" fillId="0" borderId="60" xfId="0" applyFont="1" applyBorder="1" applyAlignment="1">
      <alignment vertical="center"/>
    </xf>
    <xf numFmtId="0" fontId="5" fillId="0" borderId="62" xfId="0" applyFont="1" applyBorder="1" applyAlignment="1">
      <alignment horizontal="center" vertical="center" wrapText="1"/>
    </xf>
    <xf numFmtId="0" fontId="2" fillId="0" borderId="7" xfId="0" applyFont="1" applyBorder="1" applyAlignment="1">
      <alignment vertical="center"/>
    </xf>
    <xf numFmtId="0" fontId="6" fillId="0" borderId="63" xfId="0" applyFont="1" applyBorder="1" applyAlignment="1">
      <alignment vertical="center"/>
    </xf>
    <xf numFmtId="0" fontId="6" fillId="0" borderId="64" xfId="0" applyFont="1" applyBorder="1" applyAlignment="1">
      <alignment vertical="center"/>
    </xf>
    <xf numFmtId="0" fontId="11" fillId="0" borderId="64" xfId="0" applyFont="1" applyBorder="1" applyAlignment="1">
      <alignment vertical="center"/>
    </xf>
    <xf numFmtId="0" fontId="11" fillId="0" borderId="65" xfId="0" applyFont="1" applyBorder="1" applyAlignment="1">
      <alignment vertical="center"/>
    </xf>
    <xf numFmtId="176" fontId="2" fillId="2" borderId="66" xfId="0" applyNumberFormat="1" applyFont="1" applyFill="1" applyBorder="1" applyAlignment="1" applyProtection="1">
      <alignment horizontal="center" vertical="center" shrinkToFit="1"/>
      <protection locked="0"/>
    </xf>
    <xf numFmtId="176" fontId="2" fillId="2" borderId="32" xfId="0" applyNumberFormat="1" applyFont="1" applyFill="1" applyBorder="1" applyAlignment="1" applyProtection="1">
      <alignment horizontal="center" vertical="center" shrinkToFit="1"/>
      <protection locked="0"/>
    </xf>
    <xf numFmtId="176" fontId="2" fillId="2" borderId="67" xfId="0" applyNumberFormat="1" applyFont="1" applyFill="1" applyBorder="1" applyAlignment="1" applyProtection="1">
      <alignment horizontal="center" vertical="center" shrinkToFit="1"/>
      <protection locked="0"/>
    </xf>
    <xf numFmtId="0" fontId="2" fillId="0" borderId="70" xfId="0" applyFont="1" applyBorder="1" applyAlignment="1">
      <alignment horizontal="center" vertical="center"/>
    </xf>
    <xf numFmtId="0" fontId="6" fillId="0" borderId="71" xfId="0" applyFont="1" applyBorder="1" applyAlignment="1">
      <alignment vertical="center"/>
    </xf>
    <xf numFmtId="0" fontId="6" fillId="0" borderId="72" xfId="0" applyFont="1" applyBorder="1" applyAlignment="1">
      <alignment vertical="center"/>
    </xf>
    <xf numFmtId="0" fontId="11" fillId="0" borderId="72" xfId="0" applyFont="1" applyBorder="1" applyAlignment="1">
      <alignment vertical="center"/>
    </xf>
    <xf numFmtId="0" fontId="11" fillId="0" borderId="73" xfId="0" applyFont="1" applyBorder="1" applyAlignment="1">
      <alignment vertical="center"/>
    </xf>
    <xf numFmtId="0" fontId="2" fillId="0" borderId="75" xfId="0" applyFont="1" applyBorder="1" applyAlignment="1">
      <alignment horizontal="center" vertical="center"/>
    </xf>
    <xf numFmtId="0" fontId="6" fillId="0" borderId="76" xfId="0" applyFont="1" applyBorder="1" applyAlignment="1">
      <alignment vertical="center"/>
    </xf>
    <xf numFmtId="0" fontId="6" fillId="0" borderId="77" xfId="0" applyFont="1" applyBorder="1" applyAlignment="1">
      <alignment vertical="center"/>
    </xf>
    <xf numFmtId="0" fontId="11" fillId="0" borderId="78" xfId="0" applyFont="1" applyBorder="1" applyAlignment="1">
      <alignment vertical="center"/>
    </xf>
    <xf numFmtId="0" fontId="11" fillId="0" borderId="79" xfId="0" applyFont="1" applyBorder="1" applyAlignment="1">
      <alignment horizontal="center" vertical="center"/>
    </xf>
    <xf numFmtId="0" fontId="2" fillId="0" borderId="81" xfId="0" applyFont="1" applyBorder="1" applyAlignment="1">
      <alignment vertical="center"/>
    </xf>
    <xf numFmtId="0" fontId="6" fillId="0" borderId="82" xfId="0" applyFont="1" applyBorder="1" applyAlignment="1">
      <alignment vertical="center"/>
    </xf>
    <xf numFmtId="0" fontId="6" fillId="0" borderId="83" xfId="0" applyFont="1" applyBorder="1" applyAlignment="1">
      <alignment vertical="center"/>
    </xf>
    <xf numFmtId="0" fontId="11" fillId="0" borderId="83" xfId="0" applyFont="1" applyBorder="1" applyAlignment="1">
      <alignment vertical="center"/>
    </xf>
    <xf numFmtId="0" fontId="11" fillId="0" borderId="84" xfId="0" applyFont="1" applyBorder="1" applyAlignment="1">
      <alignment vertical="center"/>
    </xf>
    <xf numFmtId="176" fontId="2" fillId="2" borderId="34" xfId="0" applyNumberFormat="1" applyFont="1" applyFill="1" applyBorder="1" applyAlignment="1" applyProtection="1">
      <alignment horizontal="center" vertical="center" shrinkToFit="1"/>
      <protection locked="0"/>
    </xf>
    <xf numFmtId="176" fontId="2" fillId="2" borderId="35" xfId="0" applyNumberFormat="1" applyFont="1" applyFill="1" applyBorder="1" applyAlignment="1" applyProtection="1">
      <alignment horizontal="center" vertical="center" shrinkToFit="1"/>
      <protection locked="0"/>
    </xf>
    <xf numFmtId="176" fontId="2" fillId="2" borderId="36" xfId="0" applyNumberFormat="1" applyFont="1" applyFill="1" applyBorder="1" applyAlignment="1" applyProtection="1">
      <alignment horizontal="center" vertical="center" shrinkToFit="1"/>
      <protection locked="0"/>
    </xf>
    <xf numFmtId="0" fontId="6" fillId="0" borderId="0" xfId="0" applyFont="1" applyBorder="1" applyAlignment="1">
      <alignment vertical="center"/>
    </xf>
    <xf numFmtId="0" fontId="11" fillId="0" borderId="0" xfId="0" applyFont="1" applyBorder="1" applyAlignment="1">
      <alignment vertical="center"/>
    </xf>
    <xf numFmtId="0" fontId="11" fillId="0" borderId="88" xfId="0" applyFont="1" applyBorder="1" applyAlignment="1">
      <alignment horizontal="center" vertical="center"/>
    </xf>
    <xf numFmtId="0" fontId="6" fillId="0" borderId="78" xfId="0" applyFont="1" applyBorder="1" applyAlignment="1">
      <alignment vertical="center"/>
    </xf>
    <xf numFmtId="0" fontId="11" fillId="0" borderId="77" xfId="0" applyFont="1" applyBorder="1" applyAlignment="1">
      <alignment vertical="center"/>
    </xf>
    <xf numFmtId="0" fontId="11" fillId="0" borderId="89" xfId="0" applyFont="1" applyBorder="1" applyAlignment="1">
      <alignment horizontal="center" vertical="center"/>
    </xf>
    <xf numFmtId="0" fontId="11" fillId="0" borderId="88" xfId="0" applyFont="1" applyBorder="1" applyAlignment="1">
      <alignment vertical="center"/>
    </xf>
    <xf numFmtId="0" fontId="6" fillId="0" borderId="90" xfId="0" applyFont="1" applyBorder="1" applyAlignment="1">
      <alignment vertical="center"/>
    </xf>
    <xf numFmtId="0" fontId="6" fillId="0" borderId="91" xfId="0" applyFont="1" applyBorder="1" applyAlignment="1">
      <alignment vertical="center"/>
    </xf>
    <xf numFmtId="0" fontId="11" fillId="0" borderId="91" xfId="0" applyFont="1" applyBorder="1" applyAlignment="1">
      <alignment vertical="center"/>
    </xf>
    <xf numFmtId="0" fontId="11" fillId="0" borderId="92" xfId="0" applyFont="1" applyBorder="1" applyAlignment="1">
      <alignment horizontal="center" vertical="center"/>
    </xf>
    <xf numFmtId="0" fontId="6" fillId="0" borderId="94" xfId="0" applyFont="1" applyBorder="1" applyAlignment="1">
      <alignment vertical="center"/>
    </xf>
    <xf numFmtId="0" fontId="6" fillId="0" borderId="95" xfId="0" applyFont="1" applyBorder="1" applyAlignment="1">
      <alignment vertical="center"/>
    </xf>
    <xf numFmtId="0" fontId="11" fillId="0" borderId="95" xfId="0" applyFont="1" applyBorder="1" applyAlignment="1">
      <alignment vertical="center"/>
    </xf>
    <xf numFmtId="0" fontId="11" fillId="0" borderId="96" xfId="0" applyFont="1" applyBorder="1" applyAlignment="1">
      <alignment vertical="center"/>
    </xf>
    <xf numFmtId="0" fontId="6" fillId="0" borderId="97" xfId="0" applyFont="1" applyBorder="1" applyAlignment="1">
      <alignment vertical="center"/>
    </xf>
    <xf numFmtId="0" fontId="6" fillId="0" borderId="98" xfId="0" applyFont="1" applyBorder="1" applyAlignment="1">
      <alignment vertical="center"/>
    </xf>
    <xf numFmtId="0" fontId="11" fillId="0" borderId="98" xfId="0" applyFont="1" applyBorder="1" applyAlignment="1">
      <alignment vertical="center"/>
    </xf>
    <xf numFmtId="0" fontId="11" fillId="0" borderId="99" xfId="0" applyFont="1" applyBorder="1" applyAlignment="1">
      <alignment horizontal="center" vertical="center"/>
    </xf>
    <xf numFmtId="176" fontId="5" fillId="2" borderId="100" xfId="0" applyNumberFormat="1" applyFont="1" applyFill="1" applyBorder="1" applyAlignment="1" applyProtection="1">
      <alignment horizontal="center" vertical="center" shrinkToFit="1"/>
      <protection locked="0"/>
    </xf>
    <xf numFmtId="176" fontId="5" fillId="2" borderId="101" xfId="0" applyNumberFormat="1" applyFont="1" applyFill="1" applyBorder="1" applyAlignment="1" applyProtection="1">
      <alignment horizontal="center" vertical="center" shrinkToFit="1"/>
      <protection locked="0"/>
    </xf>
    <xf numFmtId="176" fontId="5" fillId="2" borderId="102" xfId="0" applyNumberFormat="1" applyFont="1" applyFill="1" applyBorder="1" applyAlignment="1" applyProtection="1">
      <alignment horizontal="center" vertical="center" shrinkToFit="1"/>
      <protection locked="0"/>
    </xf>
    <xf numFmtId="176" fontId="5" fillId="2" borderId="103" xfId="0" applyNumberFormat="1" applyFont="1" applyFill="1" applyBorder="1" applyAlignment="1" applyProtection="1">
      <alignment horizontal="center" vertical="center" shrinkToFit="1"/>
      <protection locked="0"/>
    </xf>
    <xf numFmtId="176" fontId="5" fillId="2" borderId="104" xfId="0" applyNumberFormat="1" applyFont="1" applyFill="1" applyBorder="1" applyAlignment="1" applyProtection="1">
      <alignment horizontal="center" vertical="center" shrinkToFit="1"/>
      <protection locked="0"/>
    </xf>
    <xf numFmtId="176" fontId="5" fillId="2" borderId="106" xfId="0" applyNumberFormat="1" applyFont="1" applyFill="1" applyBorder="1" applyAlignment="1" applyProtection="1">
      <alignment horizontal="center" vertical="center" shrinkToFit="1"/>
      <protection locked="0"/>
    </xf>
    <xf numFmtId="176" fontId="5" fillId="2" borderId="45" xfId="0" applyNumberFormat="1" applyFont="1" applyFill="1" applyBorder="1" applyAlignment="1" applyProtection="1">
      <alignment horizontal="center" vertical="center" shrinkToFit="1"/>
      <protection locked="0"/>
    </xf>
    <xf numFmtId="176" fontId="5" fillId="2" borderId="46" xfId="0" applyNumberFormat="1" applyFont="1" applyFill="1" applyBorder="1" applyAlignment="1" applyProtection="1">
      <alignment horizontal="center" vertical="center" shrinkToFit="1"/>
      <protection locked="0"/>
    </xf>
    <xf numFmtId="176" fontId="5" fillId="2" borderId="44" xfId="0" applyNumberFormat="1" applyFont="1" applyFill="1" applyBorder="1" applyAlignment="1" applyProtection="1">
      <alignment horizontal="center" vertical="center" shrinkToFit="1"/>
      <protection locked="0"/>
    </xf>
    <xf numFmtId="176" fontId="5" fillId="2" borderId="107" xfId="0" applyNumberFormat="1" applyFont="1" applyFill="1" applyBorder="1" applyAlignment="1" applyProtection="1">
      <alignment horizontal="center" vertical="center" shrinkToFit="1"/>
      <protection locked="0"/>
    </xf>
    <xf numFmtId="176" fontId="5" fillId="2" borderId="10" xfId="0" applyNumberFormat="1" applyFont="1" applyFill="1" applyBorder="1" applyAlignment="1" applyProtection="1">
      <alignment horizontal="center" vertical="center" shrinkToFit="1"/>
      <protection locked="0"/>
    </xf>
    <xf numFmtId="176" fontId="5" fillId="2" borderId="9" xfId="0" applyNumberFormat="1" applyFont="1" applyFill="1" applyBorder="1" applyAlignment="1" applyProtection="1">
      <alignment horizontal="center" vertical="center" shrinkToFit="1"/>
      <protection locked="0"/>
    </xf>
    <xf numFmtId="176" fontId="5" fillId="2" borderId="109" xfId="0" applyNumberFormat="1" applyFont="1" applyFill="1" applyBorder="1" applyAlignment="1" applyProtection="1">
      <alignment horizontal="center" vertical="center" shrinkToFit="1"/>
      <protection locked="0"/>
    </xf>
    <xf numFmtId="176" fontId="5" fillId="2" borderId="110" xfId="0" applyNumberFormat="1" applyFont="1" applyFill="1" applyBorder="1" applyAlignment="1" applyProtection="1">
      <alignment horizontal="center" vertical="center" shrinkToFit="1"/>
      <protection locked="0"/>
    </xf>
    <xf numFmtId="176" fontId="5" fillId="2" borderId="111" xfId="0" applyNumberFormat="1" applyFont="1" applyFill="1" applyBorder="1" applyAlignment="1" applyProtection="1">
      <alignment horizontal="center" vertical="center" shrinkToFit="1"/>
      <protection locked="0"/>
    </xf>
    <xf numFmtId="0" fontId="6" fillId="0" borderId="0" xfId="0" applyFont="1">
      <alignment vertical="center"/>
    </xf>
    <xf numFmtId="0" fontId="11" fillId="0" borderId="0" xfId="0" applyFont="1">
      <alignment vertical="center"/>
    </xf>
    <xf numFmtId="0" fontId="6" fillId="0" borderId="0" xfId="0" applyFont="1" applyBorder="1">
      <alignment vertical="center"/>
    </xf>
    <xf numFmtId="0" fontId="6" fillId="0" borderId="0" xfId="0" applyFont="1" applyAlignment="1">
      <alignment horizontal="right" vertical="center"/>
    </xf>
    <xf numFmtId="0" fontId="2"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center" wrapText="1"/>
    </xf>
    <xf numFmtId="0" fontId="16" fillId="2" borderId="0" xfId="0" applyFont="1" applyFill="1">
      <alignment vertical="center"/>
    </xf>
    <xf numFmtId="0" fontId="14" fillId="2" borderId="0" xfId="0" applyFont="1" applyFill="1">
      <alignment vertical="center"/>
    </xf>
    <xf numFmtId="0" fontId="16" fillId="2" borderId="0" xfId="0" applyFont="1" applyFill="1" applyAlignment="1">
      <alignment horizontal="left" vertical="center"/>
    </xf>
    <xf numFmtId="0" fontId="18" fillId="2" borderId="112" xfId="0" applyFont="1" applyFill="1" applyBorder="1" applyAlignment="1" applyProtection="1">
      <alignment horizontal="center" vertical="center" shrinkToFit="1"/>
    </xf>
    <xf numFmtId="0" fontId="18" fillId="2" borderId="87" xfId="0" applyFont="1" applyFill="1" applyBorder="1" applyAlignment="1" applyProtection="1">
      <alignment horizontal="center" vertical="center"/>
    </xf>
    <xf numFmtId="0" fontId="14" fillId="2" borderId="0" xfId="0" applyFont="1" applyFill="1" applyAlignment="1" applyProtection="1">
      <alignment horizontal="center" vertical="center"/>
      <protection locked="0"/>
    </xf>
    <xf numFmtId="0" fontId="14" fillId="3" borderId="0" xfId="0" applyFont="1" applyFill="1" applyBorder="1" applyAlignment="1" applyProtection="1">
      <alignment horizontal="center" vertical="center"/>
      <protection locked="0"/>
    </xf>
    <xf numFmtId="0" fontId="14" fillId="2" borderId="0" xfId="0" applyFont="1" applyFill="1" applyAlignment="1" applyProtection="1">
      <alignment horizontal="right" vertical="center"/>
      <protection locked="0"/>
    </xf>
    <xf numFmtId="0" fontId="14" fillId="2" borderId="0" xfId="0" applyFont="1" applyFill="1" applyProtection="1">
      <alignment vertical="center"/>
      <protection locked="0"/>
    </xf>
    <xf numFmtId="0" fontId="14" fillId="2" borderId="0" xfId="0" applyFont="1" applyFill="1" applyAlignment="1" applyProtection="1">
      <alignment horizontal="right" vertical="center"/>
    </xf>
    <xf numFmtId="178" fontId="14" fillId="2" borderId="1" xfId="0" applyNumberFormat="1" applyFont="1" applyFill="1" applyBorder="1" applyAlignment="1" applyProtection="1">
      <alignment horizontal="center" vertical="center"/>
      <protection locked="0"/>
    </xf>
    <xf numFmtId="0" fontId="14" fillId="2" borderId="1"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9" fillId="3" borderId="112" xfId="0" applyFont="1" applyFill="1" applyBorder="1" applyAlignment="1" applyProtection="1">
      <alignment horizontal="center" vertical="center"/>
      <protection locked="0"/>
    </xf>
    <xf numFmtId="0" fontId="19" fillId="3" borderId="113" xfId="0" applyFont="1" applyFill="1" applyBorder="1" applyAlignment="1" applyProtection="1">
      <alignment horizontal="center" vertical="center"/>
      <protection locked="0"/>
    </xf>
    <xf numFmtId="0" fontId="19" fillId="3" borderId="87" xfId="0" applyFont="1" applyFill="1" applyBorder="1" applyAlignment="1" applyProtection="1">
      <alignment horizontal="center" vertical="center"/>
      <protection locked="0"/>
    </xf>
    <xf numFmtId="0" fontId="2" fillId="0" borderId="64" xfId="0" applyFont="1" applyBorder="1" applyAlignment="1">
      <alignment vertical="center" wrapText="1"/>
    </xf>
    <xf numFmtId="0" fontId="2" fillId="0" borderId="65" xfId="0" applyFont="1" applyBorder="1" applyAlignment="1">
      <alignment vertical="center" wrapText="1"/>
    </xf>
    <xf numFmtId="0" fontId="2" fillId="0" borderId="0" xfId="0" applyFont="1" applyBorder="1" applyAlignment="1">
      <alignment vertical="center" wrapText="1"/>
    </xf>
    <xf numFmtId="0" fontId="2" fillId="0" borderId="88" xfId="0" applyFont="1" applyBorder="1" applyAlignment="1">
      <alignment vertical="center" wrapText="1"/>
    </xf>
    <xf numFmtId="0" fontId="2" fillId="0" borderId="98" xfId="0" applyFont="1" applyBorder="1" applyAlignment="1">
      <alignment vertical="center" wrapText="1"/>
    </xf>
    <xf numFmtId="0" fontId="2" fillId="0" borderId="99" xfId="0" applyFont="1" applyBorder="1" applyAlignment="1">
      <alignment vertical="center" wrapText="1"/>
    </xf>
    <xf numFmtId="0" fontId="1" fillId="2" borderId="63" xfId="0" applyFont="1" applyFill="1" applyBorder="1" applyAlignment="1">
      <alignment vertical="center"/>
    </xf>
    <xf numFmtId="0" fontId="1" fillId="2" borderId="64" xfId="0" applyFont="1" applyFill="1" applyBorder="1" applyAlignment="1">
      <alignment vertical="center"/>
    </xf>
    <xf numFmtId="0" fontId="1" fillId="2" borderId="65" xfId="0" applyFont="1" applyFill="1" applyBorder="1" applyAlignment="1">
      <alignment vertical="center"/>
    </xf>
    <xf numFmtId="0" fontId="2" fillId="2" borderId="103" xfId="0" applyFont="1" applyFill="1" applyBorder="1" applyAlignment="1" applyProtection="1">
      <alignment horizontal="center" vertical="center" shrinkToFit="1"/>
      <protection locked="0"/>
    </xf>
    <xf numFmtId="0" fontId="2" fillId="2" borderId="101" xfId="0" applyFont="1" applyFill="1" applyBorder="1" applyAlignment="1" applyProtection="1">
      <alignment horizontal="center" vertical="center" shrinkToFit="1"/>
      <protection locked="0"/>
    </xf>
    <xf numFmtId="0" fontId="2" fillId="2" borderId="102" xfId="0" applyFont="1" applyFill="1" applyBorder="1" applyAlignment="1" applyProtection="1">
      <alignment horizontal="center" vertical="center" shrinkToFit="1"/>
      <protection locked="0"/>
    </xf>
    <xf numFmtId="0" fontId="1" fillId="2" borderId="71" xfId="0" applyFont="1" applyFill="1" applyBorder="1" applyAlignment="1">
      <alignment vertical="center"/>
    </xf>
    <xf numFmtId="0" fontId="1" fillId="2" borderId="72" xfId="0" applyFont="1" applyFill="1" applyBorder="1" applyAlignment="1">
      <alignment vertical="center"/>
    </xf>
    <xf numFmtId="0" fontId="1" fillId="2" borderId="73" xfId="0" applyFont="1" applyFill="1" applyBorder="1" applyAlignment="1">
      <alignment vertical="center"/>
    </xf>
    <xf numFmtId="0" fontId="1" fillId="2" borderId="82" xfId="0" applyFont="1" applyFill="1" applyBorder="1" applyAlignment="1">
      <alignment vertical="center"/>
    </xf>
    <xf numFmtId="0" fontId="1" fillId="2" borderId="83" xfId="0" applyFont="1" applyFill="1" applyBorder="1" applyAlignment="1">
      <alignment vertical="center"/>
    </xf>
    <xf numFmtId="0" fontId="1" fillId="2" borderId="84" xfId="0" applyFont="1" applyFill="1" applyBorder="1" applyAlignment="1">
      <alignment vertical="center"/>
    </xf>
    <xf numFmtId="0" fontId="2" fillId="2" borderId="115" xfId="0" applyFont="1" applyFill="1" applyBorder="1" applyAlignment="1" applyProtection="1">
      <alignment horizontal="center" vertical="center" shrinkToFit="1"/>
      <protection locked="0"/>
    </xf>
    <xf numFmtId="0" fontId="1" fillId="2" borderId="90" xfId="0" applyFont="1" applyFill="1" applyBorder="1" applyAlignment="1">
      <alignment vertical="center"/>
    </xf>
    <xf numFmtId="0" fontId="1" fillId="2" borderId="91" xfId="0" applyFont="1" applyFill="1" applyBorder="1" applyAlignment="1">
      <alignment vertical="center"/>
    </xf>
    <xf numFmtId="0" fontId="1" fillId="2" borderId="92" xfId="0" applyFont="1" applyFill="1" applyBorder="1" applyAlignment="1">
      <alignment vertical="center"/>
    </xf>
    <xf numFmtId="0" fontId="1" fillId="2" borderId="116" xfId="0" applyFont="1" applyFill="1" applyBorder="1" applyAlignment="1">
      <alignment vertical="center"/>
    </xf>
    <xf numFmtId="0" fontId="1" fillId="2" borderId="0" xfId="0" applyFont="1" applyFill="1" applyBorder="1" applyAlignment="1">
      <alignment vertical="center"/>
    </xf>
    <xf numFmtId="0" fontId="1" fillId="2" borderId="88" xfId="0" applyFont="1" applyFill="1" applyBorder="1" applyAlignment="1">
      <alignment vertical="center"/>
    </xf>
    <xf numFmtId="0" fontId="1" fillId="2" borderId="117" xfId="0" applyFont="1" applyFill="1" applyBorder="1" applyAlignment="1">
      <alignment vertical="center"/>
    </xf>
    <xf numFmtId="0" fontId="1" fillId="2" borderId="118" xfId="0" applyFont="1" applyFill="1" applyBorder="1" applyAlignment="1">
      <alignment vertical="center"/>
    </xf>
    <xf numFmtId="0" fontId="1" fillId="2" borderId="119" xfId="0" applyFont="1" applyFill="1" applyBorder="1" applyAlignment="1">
      <alignment vertical="center"/>
    </xf>
    <xf numFmtId="176" fontId="2" fillId="2" borderId="120" xfId="0" applyNumberFormat="1" applyFont="1" applyFill="1" applyBorder="1" applyAlignment="1">
      <alignment horizontal="center" vertical="center" shrinkToFit="1"/>
    </xf>
    <xf numFmtId="176" fontId="2" fillId="2" borderId="110" xfId="0" applyNumberFormat="1" applyFont="1" applyFill="1" applyBorder="1" applyAlignment="1">
      <alignment horizontal="center" vertical="center" shrinkToFit="1"/>
    </xf>
    <xf numFmtId="176" fontId="2" fillId="2" borderId="121" xfId="0" applyNumberFormat="1" applyFont="1" applyFill="1" applyBorder="1" applyAlignment="1">
      <alignment horizontal="center" vertical="center" shrinkToFit="1"/>
    </xf>
    <xf numFmtId="0" fontId="1" fillId="2" borderId="0" xfId="0" applyFont="1" applyFill="1" applyBorder="1" applyAlignment="1">
      <alignment horizontal="center" vertical="center"/>
    </xf>
    <xf numFmtId="0" fontId="1" fillId="2" borderId="0" xfId="0" applyFont="1" applyFill="1" applyBorder="1" applyAlignment="1" applyProtection="1">
      <alignment horizontal="center" vertical="center" shrinkToFit="1"/>
      <protection locked="0"/>
    </xf>
    <xf numFmtId="0" fontId="1" fillId="2" borderId="0" xfId="0" applyFont="1" applyFill="1" applyBorder="1" applyAlignment="1" applyProtection="1">
      <alignment horizontal="center" vertical="center" wrapText="1"/>
      <protection locked="0"/>
    </xf>
    <xf numFmtId="0" fontId="1" fillId="2" borderId="0" xfId="0" applyFont="1" applyFill="1" applyBorder="1" applyAlignment="1" applyProtection="1">
      <alignment horizontal="left" vertical="center" wrapText="1"/>
      <protection locked="0"/>
    </xf>
    <xf numFmtId="0" fontId="6" fillId="2" borderId="0" xfId="0" applyFont="1" applyFill="1" applyBorder="1" applyAlignment="1">
      <alignment vertical="center"/>
    </xf>
    <xf numFmtId="0" fontId="11" fillId="2" borderId="0" xfId="0" applyFont="1" applyFill="1" applyBorder="1" applyAlignment="1">
      <alignment vertical="center"/>
    </xf>
    <xf numFmtId="0" fontId="11" fillId="2" borderId="0" xfId="0" applyFont="1" applyFill="1" applyBorder="1" applyAlignment="1">
      <alignment horizontal="center" vertical="center"/>
    </xf>
    <xf numFmtId="0" fontId="1" fillId="2" borderId="0" xfId="0" applyFont="1" applyFill="1" applyBorder="1" applyAlignment="1">
      <alignment horizontal="center" vertical="center" wrapText="1"/>
    </xf>
    <xf numFmtId="1" fontId="1" fillId="2" borderId="0" xfId="0" applyNumberFormat="1" applyFont="1" applyFill="1" applyBorder="1" applyAlignment="1">
      <alignment horizontal="center" vertical="center" wrapText="1"/>
    </xf>
    <xf numFmtId="0" fontId="1" fillId="0" borderId="0" xfId="0" applyFont="1" applyAlignment="1">
      <alignment horizontal="left" vertical="center"/>
    </xf>
    <xf numFmtId="0" fontId="2" fillId="2" borderId="1" xfId="0" applyFont="1" applyFill="1" applyBorder="1" applyAlignment="1">
      <alignment horizontal="center" vertical="center"/>
    </xf>
    <xf numFmtId="0" fontId="1" fillId="2" borderId="9"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2" borderId="10" xfId="0" applyFont="1" applyFill="1" applyBorder="1" applyAlignment="1" applyProtection="1">
      <alignment horizontal="center" vertical="center" wrapText="1"/>
      <protection locked="0"/>
    </xf>
    <xf numFmtId="176" fontId="3" fillId="2" borderId="8" xfId="0" applyNumberFormat="1" applyFont="1" applyFill="1" applyBorder="1" applyAlignment="1" applyProtection="1">
      <alignment horizontal="center" vertical="center" wrapText="1"/>
    </xf>
    <xf numFmtId="176" fontId="3" fillId="2" borderId="8" xfId="1" applyNumberFormat="1" applyFont="1" applyFill="1" applyBorder="1" applyAlignment="1" applyProtection="1">
      <alignment horizontal="center" vertical="center" wrapText="1"/>
    </xf>
    <xf numFmtId="0" fontId="2" fillId="2" borderId="8" xfId="0" applyFont="1" applyFill="1" applyBorder="1" applyAlignment="1" applyProtection="1">
      <alignment horizontal="left" vertical="center" wrapText="1"/>
      <protection locked="0"/>
    </xf>
    <xf numFmtId="0" fontId="1" fillId="2" borderId="11" xfId="0"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shrinkToFit="1"/>
      <protection locked="0"/>
    </xf>
    <xf numFmtId="0" fontId="2" fillId="2" borderId="13" xfId="0" applyFont="1" applyFill="1" applyBorder="1" applyAlignment="1" applyProtection="1">
      <alignment horizontal="center" vertical="center" wrapText="1"/>
      <protection locked="0"/>
    </xf>
    <xf numFmtId="176" fontId="3" fillId="2" borderId="29" xfId="0" applyNumberFormat="1" applyFont="1" applyFill="1" applyBorder="1" applyAlignment="1" applyProtection="1">
      <alignment horizontal="center" vertical="center" wrapText="1"/>
    </xf>
    <xf numFmtId="176" fontId="3" fillId="2" borderId="29" xfId="1" applyNumberFormat="1" applyFont="1" applyFill="1" applyBorder="1" applyAlignment="1" applyProtection="1">
      <alignment horizontal="center" vertical="center" wrapText="1"/>
    </xf>
    <xf numFmtId="0" fontId="2" fillId="2" borderId="29" xfId="0" applyFont="1" applyFill="1" applyBorder="1" applyAlignment="1" applyProtection="1">
      <alignment horizontal="left" vertical="center" wrapText="1"/>
      <protection locked="0"/>
    </xf>
    <xf numFmtId="0" fontId="1" fillId="2" borderId="15" xfId="0" applyFont="1" applyFill="1" applyBorder="1" applyAlignment="1" applyProtection="1">
      <alignment horizontal="center" vertical="center" wrapText="1"/>
      <protection locked="0"/>
    </xf>
    <xf numFmtId="0" fontId="2" fillId="2" borderId="16" xfId="0" applyFont="1" applyFill="1" applyBorder="1" applyAlignment="1" applyProtection="1">
      <alignment horizontal="center" vertical="center" wrapText="1"/>
      <protection locked="0"/>
    </xf>
    <xf numFmtId="0" fontId="2" fillId="2" borderId="16" xfId="0"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wrapText="1"/>
      <protection locked="0"/>
    </xf>
    <xf numFmtId="176" fontId="3" fillId="2" borderId="14" xfId="0" applyNumberFormat="1" applyFont="1" applyFill="1" applyBorder="1" applyAlignment="1" applyProtection="1">
      <alignment horizontal="center" vertical="center" wrapText="1"/>
    </xf>
    <xf numFmtId="176" fontId="3" fillId="2" borderId="14" xfId="1" applyNumberFormat="1" applyFont="1" applyFill="1" applyBorder="1" applyAlignment="1" applyProtection="1">
      <alignment horizontal="center" vertical="center" wrapText="1"/>
    </xf>
    <xf numFmtId="0" fontId="2" fillId="2" borderId="14" xfId="0" applyFont="1" applyFill="1" applyBorder="1" applyAlignment="1" applyProtection="1">
      <alignment horizontal="left" vertical="center" wrapText="1"/>
      <protection locked="0"/>
    </xf>
    <xf numFmtId="0" fontId="2" fillId="0" borderId="2" xfId="0" applyFont="1" applyBorder="1" applyAlignment="1" applyProtection="1">
      <alignment horizontal="center" vertical="center"/>
    </xf>
    <xf numFmtId="0" fontId="2" fillId="0" borderId="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6" xfId="0" applyFont="1" applyBorder="1" applyAlignment="1" applyProtection="1">
      <alignment horizontal="center" vertical="center"/>
    </xf>
    <xf numFmtId="0" fontId="1" fillId="0" borderId="2" xfId="0" applyFont="1" applyBorder="1" applyAlignment="1" applyProtection="1">
      <alignment horizontal="center" vertical="center" wrapText="1"/>
    </xf>
    <xf numFmtId="0" fontId="2" fillId="0" borderId="7"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3" fillId="2" borderId="0" xfId="0" applyFont="1" applyFill="1" applyBorder="1" applyAlignment="1" applyProtection="1">
      <alignment horizontal="center" vertical="center"/>
      <protection locked="0"/>
    </xf>
    <xf numFmtId="0" fontId="3" fillId="3" borderId="0"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xf>
    <xf numFmtId="0" fontId="2" fillId="4"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5" fillId="0" borderId="55" xfId="0" applyFont="1" applyBorder="1" applyAlignment="1">
      <alignment horizontal="left" vertical="center" wrapText="1"/>
    </xf>
    <xf numFmtId="176" fontId="1" fillId="2" borderId="56" xfId="0" applyNumberFormat="1" applyFont="1" applyFill="1" applyBorder="1" applyAlignment="1">
      <alignment horizontal="center" vertical="center" wrapText="1"/>
    </xf>
    <xf numFmtId="0" fontId="1" fillId="2" borderId="56" xfId="0" applyFont="1" applyFill="1" applyBorder="1" applyAlignment="1">
      <alignment horizontal="center" vertical="center" wrapText="1"/>
    </xf>
    <xf numFmtId="0" fontId="5" fillId="0" borderId="59" xfId="0" applyFont="1" applyBorder="1" applyAlignment="1">
      <alignment horizontal="left" vertical="center" wrapText="1"/>
    </xf>
    <xf numFmtId="0" fontId="2" fillId="0" borderId="8" xfId="0" applyFont="1" applyBorder="1" applyAlignment="1">
      <alignment horizontal="center" vertical="center" shrinkToFit="1"/>
    </xf>
    <xf numFmtId="0" fontId="2" fillId="2" borderId="9" xfId="0" applyFont="1" applyFill="1" applyBorder="1" applyAlignment="1" applyProtection="1">
      <alignment horizontal="center" vertical="center" shrinkToFit="1"/>
      <protection locked="0"/>
    </xf>
    <xf numFmtId="0" fontId="6" fillId="0" borderId="47" xfId="0" applyFont="1" applyBorder="1" applyAlignment="1">
      <alignment horizontal="center" vertical="center" wrapText="1"/>
    </xf>
    <xf numFmtId="1" fontId="2" fillId="2" borderId="48" xfId="0" applyNumberFormat="1" applyFont="1" applyFill="1" applyBorder="1" applyAlignment="1">
      <alignment horizontal="center" vertical="center" wrapText="1"/>
    </xf>
    <xf numFmtId="1" fontId="2" fillId="2" borderId="49" xfId="0" applyNumberFormat="1" applyFont="1" applyFill="1" applyBorder="1" applyAlignment="1">
      <alignment horizontal="center" vertical="center" wrapText="1"/>
    </xf>
    <xf numFmtId="0" fontId="6" fillId="0" borderId="39" xfId="0" applyFont="1" applyBorder="1" applyAlignment="1">
      <alignment horizontal="center" vertical="center" wrapText="1"/>
    </xf>
    <xf numFmtId="176" fontId="2" fillId="2" borderId="40" xfId="0" applyNumberFormat="1" applyFont="1" applyFill="1" applyBorder="1" applyAlignment="1">
      <alignment horizontal="center" vertical="center" wrapText="1"/>
    </xf>
    <xf numFmtId="176" fontId="2" fillId="2" borderId="42" xfId="0" applyNumberFormat="1" applyFont="1" applyFill="1" applyBorder="1" applyAlignment="1">
      <alignment horizontal="center" vertical="center" wrapText="1"/>
    </xf>
    <xf numFmtId="0" fontId="12" fillId="0" borderId="43" xfId="0" applyFont="1" applyBorder="1" applyAlignment="1">
      <alignment horizontal="center" vertical="center" wrapText="1"/>
    </xf>
    <xf numFmtId="176" fontId="2" fillId="2" borderId="44" xfId="0" applyNumberFormat="1" applyFont="1" applyFill="1" applyBorder="1" applyAlignment="1">
      <alignment horizontal="center" vertical="center" wrapText="1"/>
    </xf>
    <xf numFmtId="176" fontId="2" fillId="2" borderId="46" xfId="0" applyNumberFormat="1" applyFont="1" applyFill="1" applyBorder="1" applyAlignment="1">
      <alignment horizontal="center" vertical="center" wrapText="1"/>
    </xf>
    <xf numFmtId="0" fontId="2" fillId="2" borderId="9" xfId="0" applyFont="1" applyFill="1" applyBorder="1" applyAlignment="1" applyProtection="1">
      <alignment horizontal="center" vertical="center"/>
      <protection locked="0"/>
    </xf>
    <xf numFmtId="0" fontId="2" fillId="0" borderId="14" xfId="0" applyFont="1" applyBorder="1" applyAlignment="1">
      <alignment horizontal="center" vertical="center" shrinkToFit="1"/>
    </xf>
    <xf numFmtId="0" fontId="2" fillId="2" borderId="15" xfId="0" applyFont="1" applyFill="1" applyBorder="1" applyAlignment="1" applyProtection="1">
      <alignment horizontal="center" vertical="center"/>
      <protection locked="0"/>
    </xf>
    <xf numFmtId="0" fontId="2" fillId="2" borderId="31" xfId="0" applyFont="1" applyFill="1" applyBorder="1" applyAlignment="1" applyProtection="1">
      <alignment horizontal="center" vertical="center" wrapText="1"/>
      <protection locked="0"/>
    </xf>
    <xf numFmtId="0" fontId="2" fillId="2" borderId="32" xfId="0" applyFont="1" applyFill="1" applyBorder="1" applyAlignment="1" applyProtection="1">
      <alignment horizontal="center" vertical="center" wrapText="1"/>
      <protection locked="0"/>
    </xf>
    <xf numFmtId="0" fontId="6" fillId="0" borderId="33" xfId="0" applyFont="1" applyBorder="1" applyAlignment="1">
      <alignment horizontal="center" vertical="center" wrapText="1"/>
    </xf>
    <xf numFmtId="1" fontId="2" fillId="2" borderId="37" xfId="0" applyNumberFormat="1" applyFont="1" applyFill="1" applyBorder="1" applyAlignment="1">
      <alignment horizontal="center" vertical="center" wrapText="1"/>
    </xf>
    <xf numFmtId="1" fontId="2" fillId="2" borderId="38" xfId="0" applyNumberFormat="1" applyFont="1" applyFill="1" applyBorder="1" applyAlignment="1">
      <alignment horizontal="center" vertical="center" wrapText="1"/>
    </xf>
    <xf numFmtId="177" fontId="2" fillId="2" borderId="0" xfId="1" applyFont="1" applyFill="1" applyBorder="1" applyAlignment="1" applyProtection="1">
      <alignment horizontal="center" vertical="center"/>
    </xf>
    <xf numFmtId="178" fontId="2" fillId="2" borderId="1" xfId="0" applyNumberFormat="1" applyFont="1" applyFill="1" applyBorder="1" applyAlignment="1" applyProtection="1">
      <alignment horizontal="center" vertical="center"/>
      <protection locked="0"/>
    </xf>
    <xf numFmtId="4" fontId="2" fillId="2" borderId="1" xfId="0" applyNumberFormat="1" applyFont="1" applyFill="1" applyBorder="1" applyAlignment="1">
      <alignment horizontal="center" vertical="center"/>
    </xf>
    <xf numFmtId="0" fontId="2" fillId="0" borderId="2" xfId="0" applyFont="1" applyBorder="1" applyAlignment="1">
      <alignment horizontal="center" vertical="center"/>
    </xf>
    <xf numFmtId="0" fontId="2" fillId="0" borderId="30" xfId="0" applyFont="1" applyBorder="1" applyAlignment="1">
      <alignment horizontal="center" vertical="center" wrapText="1"/>
    </xf>
    <xf numFmtId="0" fontId="1"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 fillId="0" borderId="2" xfId="0" applyFont="1" applyBorder="1" applyAlignment="1">
      <alignment horizontal="center" vertical="center" wrapText="1"/>
    </xf>
    <xf numFmtId="0" fontId="2" fillId="0" borderId="7" xfId="0" applyFont="1" applyBorder="1" applyAlignment="1" applyProtection="1">
      <alignment horizontal="center" vertical="center"/>
    </xf>
    <xf numFmtId="0" fontId="11" fillId="2" borderId="30"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5" fillId="0" borderId="2" xfId="0" applyFont="1" applyBorder="1" applyAlignment="1">
      <alignment horizontal="center" vertical="center" wrapText="1"/>
    </xf>
    <xf numFmtId="0" fontId="2" fillId="0" borderId="8" xfId="0" applyFont="1" applyBorder="1" applyAlignment="1">
      <alignment horizontal="center" vertical="center"/>
    </xf>
    <xf numFmtId="0" fontId="2" fillId="2" borderId="8" xfId="0" applyFont="1" applyFill="1" applyBorder="1" applyAlignment="1">
      <alignment horizontal="center" vertical="center"/>
    </xf>
    <xf numFmtId="0" fontId="3" fillId="0" borderId="0" xfId="0" applyFont="1" applyBorder="1" applyAlignment="1">
      <alignment horizontal="center" vertical="center"/>
    </xf>
    <xf numFmtId="0" fontId="14" fillId="2" borderId="1" xfId="0" applyFont="1" applyFill="1" applyBorder="1" applyAlignment="1" applyProtection="1">
      <alignment horizontal="center" vertical="center"/>
    </xf>
    <xf numFmtId="0" fontId="5" fillId="0" borderId="33" xfId="0" applyFont="1" applyBorder="1" applyAlignment="1">
      <alignment horizontal="center" vertical="center"/>
    </xf>
    <xf numFmtId="176" fontId="5" fillId="0" borderId="105" xfId="0" applyNumberFormat="1" applyFont="1" applyBorder="1" applyAlignment="1">
      <alignment horizontal="center" vertical="center" shrinkToFit="1"/>
    </xf>
    <xf numFmtId="0" fontId="1" fillId="0" borderId="56" xfId="0" applyFont="1" applyBorder="1" applyAlignment="1">
      <alignment horizontal="center" vertical="center" wrapText="1"/>
    </xf>
    <xf numFmtId="0" fontId="5" fillId="0" borderId="43" xfId="0" applyFont="1" applyBorder="1" applyAlignment="1">
      <alignment horizontal="center" vertical="center"/>
    </xf>
    <xf numFmtId="0" fontId="5" fillId="0" borderId="108" xfId="0" applyFont="1" applyBorder="1" applyAlignment="1">
      <alignment horizontal="center" vertical="center"/>
    </xf>
    <xf numFmtId="0" fontId="2" fillId="2" borderId="11" xfId="0" applyFont="1" applyFill="1" applyBorder="1" applyAlignment="1" applyProtection="1">
      <alignment horizontal="center" vertical="center" shrinkToFit="1"/>
      <protection locked="0"/>
    </xf>
    <xf numFmtId="0" fontId="2" fillId="2" borderId="93" xfId="0" applyFont="1" applyFill="1" applyBorder="1" applyAlignment="1" applyProtection="1">
      <alignment horizontal="center" vertical="center" wrapText="1"/>
      <protection locked="0"/>
    </xf>
    <xf numFmtId="0" fontId="2" fillId="2" borderId="12" xfId="0" applyFont="1" applyFill="1" applyBorder="1" applyAlignment="1" applyProtection="1">
      <alignment horizontal="left" vertical="center" shrinkToFit="1"/>
      <protection locked="0"/>
    </xf>
    <xf numFmtId="176" fontId="2" fillId="2" borderId="85" xfId="0" applyNumberFormat="1" applyFont="1" applyFill="1" applyBorder="1" applyAlignment="1">
      <alignment horizontal="center" vertical="center" wrapText="1"/>
    </xf>
    <xf numFmtId="176" fontId="2" fillId="2" borderId="86" xfId="0" applyNumberFormat="1" applyFont="1" applyFill="1" applyBorder="1" applyAlignment="1">
      <alignment horizontal="center" vertical="center" wrapText="1"/>
    </xf>
    <xf numFmtId="0" fontId="2" fillId="2" borderId="81" xfId="0" applyFont="1" applyFill="1" applyBorder="1" applyAlignment="1" applyProtection="1">
      <alignment horizontal="left" vertical="center" wrapText="1"/>
      <protection locked="0"/>
    </xf>
    <xf numFmtId="176" fontId="2" fillId="2" borderId="74" xfId="0" applyNumberFormat="1" applyFont="1" applyFill="1" applyBorder="1" applyAlignment="1">
      <alignment horizontal="center" vertical="center" wrapText="1"/>
    </xf>
    <xf numFmtId="176" fontId="2" fillId="2" borderId="39" xfId="0" applyNumberFormat="1" applyFont="1" applyFill="1" applyBorder="1" applyAlignment="1">
      <alignment horizontal="center" vertical="center" wrapText="1"/>
    </xf>
    <xf numFmtId="176" fontId="2" fillId="2" borderId="80" xfId="0" applyNumberFormat="1" applyFont="1" applyFill="1" applyBorder="1" applyAlignment="1">
      <alignment horizontal="center" vertical="center" wrapText="1"/>
    </xf>
    <xf numFmtId="176" fontId="2" fillId="2" borderId="43" xfId="0" applyNumberFormat="1" applyFont="1" applyFill="1" applyBorder="1" applyAlignment="1">
      <alignment horizontal="center" vertical="center" wrapText="1"/>
    </xf>
    <xf numFmtId="0" fontId="2" fillId="2" borderId="87"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left" vertical="center" shrinkToFit="1"/>
      <protection locked="0"/>
    </xf>
    <xf numFmtId="0" fontId="2" fillId="2" borderId="15" xfId="0" applyFont="1" applyFill="1" applyBorder="1" applyAlignment="1" applyProtection="1">
      <alignment horizontal="center" vertical="center" shrinkToFit="1"/>
      <protection locked="0"/>
    </xf>
    <xf numFmtId="0" fontId="2" fillId="2" borderId="16" xfId="0" applyFont="1" applyFill="1" applyBorder="1" applyAlignment="1" applyProtection="1">
      <alignment horizontal="left" vertical="center" shrinkToFit="1"/>
      <protection locked="0"/>
    </xf>
    <xf numFmtId="176" fontId="2" fillId="2" borderId="68" xfId="0" applyNumberFormat="1" applyFont="1" applyFill="1" applyBorder="1" applyAlignment="1">
      <alignment horizontal="center" vertical="center" wrapText="1"/>
    </xf>
    <xf numFmtId="176" fontId="2" fillId="2" borderId="69" xfId="0" applyNumberFormat="1" applyFont="1" applyFill="1" applyBorder="1" applyAlignment="1">
      <alignment horizontal="center" vertical="center" wrapText="1"/>
    </xf>
    <xf numFmtId="179" fontId="2" fillId="0" borderId="0" xfId="0" applyNumberFormat="1" applyFont="1" applyBorder="1" applyAlignment="1" applyProtection="1">
      <alignment horizontal="center" vertical="center"/>
    </xf>
    <xf numFmtId="0" fontId="1" fillId="0" borderId="6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8" xfId="0" applyFont="1" applyBorder="1" applyAlignment="1">
      <alignment horizontal="center" vertical="center"/>
    </xf>
    <xf numFmtId="0" fontId="2" fillId="0" borderId="24" xfId="0" applyFont="1" applyBorder="1" applyAlignment="1">
      <alignment horizontal="center" vertical="center"/>
    </xf>
    <xf numFmtId="0" fontId="3" fillId="2" borderId="0" xfId="0" applyFont="1" applyFill="1" applyBorder="1" applyAlignment="1" applyProtection="1">
      <alignment horizontal="center" vertical="center" shrinkToFit="1"/>
      <protection locked="0"/>
    </xf>
    <xf numFmtId="0" fontId="2" fillId="0" borderId="29" xfId="0" applyFont="1" applyBorder="1" applyAlignment="1">
      <alignment horizontal="center" vertical="center"/>
    </xf>
    <xf numFmtId="0" fontId="2" fillId="2" borderId="29" xfId="0" applyFont="1" applyFill="1" applyBorder="1" applyAlignment="1" applyProtection="1">
      <alignment horizontal="center" vertical="center"/>
      <protection locked="0"/>
    </xf>
    <xf numFmtId="0" fontId="2" fillId="2" borderId="85" xfId="0" applyFont="1" applyFill="1" applyBorder="1" applyAlignment="1">
      <alignment horizontal="center" vertical="center" wrapText="1"/>
    </xf>
    <xf numFmtId="1" fontId="2" fillId="2" borderId="86" xfId="0" applyNumberFormat="1" applyFont="1" applyFill="1" applyBorder="1" applyAlignment="1">
      <alignment horizontal="center" vertical="center" wrapText="1"/>
    </xf>
    <xf numFmtId="176" fontId="2" fillId="2" borderId="122" xfId="0" applyNumberFormat="1" applyFont="1" applyFill="1" applyBorder="1" applyAlignment="1">
      <alignment horizontal="center" vertical="center" wrapText="1"/>
    </xf>
    <xf numFmtId="176" fontId="2" fillId="2" borderId="108" xfId="0" applyNumberFormat="1" applyFont="1" applyFill="1" applyBorder="1" applyAlignment="1">
      <alignment horizontal="center" vertical="center" wrapText="1"/>
    </xf>
    <xf numFmtId="0" fontId="2" fillId="2" borderId="8" xfId="0" applyFont="1" applyFill="1" applyBorder="1" applyAlignment="1" applyProtection="1">
      <alignment horizontal="center" vertical="center"/>
      <protection locked="0"/>
    </xf>
    <xf numFmtId="0" fontId="2" fillId="2" borderId="114" xfId="0" applyFont="1" applyFill="1" applyBorder="1" applyAlignment="1" applyProtection="1">
      <alignment horizontal="center" vertical="center" shrinkToFit="1"/>
      <protection locked="0"/>
    </xf>
    <xf numFmtId="0" fontId="2" fillId="2" borderId="112" xfId="0" applyFont="1" applyFill="1" applyBorder="1" applyAlignment="1" applyProtection="1">
      <alignment horizontal="center" vertical="center" wrapText="1"/>
      <protection locked="0"/>
    </xf>
    <xf numFmtId="0" fontId="2" fillId="2" borderId="112" xfId="0" applyFont="1" applyFill="1" applyBorder="1" applyAlignment="1" applyProtection="1">
      <alignment horizontal="center" vertical="center" shrinkToFit="1"/>
      <protection locked="0"/>
    </xf>
    <xf numFmtId="0" fontId="2" fillId="2" borderId="7" xfId="0" applyFont="1" applyFill="1" applyBorder="1" applyAlignment="1" applyProtection="1">
      <alignment horizontal="left" vertical="center" wrapText="1"/>
      <protection locked="0"/>
    </xf>
    <xf numFmtId="0" fontId="2" fillId="2" borderId="14" xfId="0" applyFont="1" applyFill="1" applyBorder="1" applyAlignment="1" applyProtection="1">
      <alignment horizontal="center" vertical="center"/>
      <protection locked="0"/>
    </xf>
    <xf numFmtId="0" fontId="2" fillId="2" borderId="67" xfId="0" applyFont="1" applyFill="1" applyBorder="1" applyAlignment="1" applyProtection="1">
      <alignment horizontal="center" vertical="center" shrinkToFit="1"/>
      <protection locked="0"/>
    </xf>
    <xf numFmtId="0" fontId="2" fillId="2" borderId="31" xfId="0" applyFont="1" applyFill="1" applyBorder="1" applyAlignment="1" applyProtection="1">
      <alignment horizontal="center" vertical="center" shrinkToFit="1"/>
      <protection locked="0"/>
    </xf>
    <xf numFmtId="0" fontId="2" fillId="2" borderId="68" xfId="0" applyFont="1" applyFill="1" applyBorder="1" applyAlignment="1">
      <alignment horizontal="center" vertical="center" wrapText="1"/>
    </xf>
    <xf numFmtId="1" fontId="2" fillId="2" borderId="69" xfId="0" applyNumberFormat="1" applyFont="1" applyFill="1" applyBorder="1" applyAlignment="1">
      <alignment horizontal="center" vertical="center" wrapText="1"/>
    </xf>
    <xf numFmtId="0" fontId="11" fillId="0" borderId="2" xfId="0" applyFont="1" applyBorder="1" applyAlignment="1">
      <alignment horizontal="center" vertical="center" wrapText="1"/>
    </xf>
    <xf numFmtId="0" fontId="5" fillId="0" borderId="4" xfId="0" applyFont="1" applyBorder="1" applyAlignment="1">
      <alignment horizontal="center" vertical="center" wrapText="1"/>
    </xf>
    <xf numFmtId="0" fontId="2" fillId="0" borderId="64" xfId="0" applyFont="1" applyBorder="1" applyAlignment="1">
      <alignment horizontal="center" vertical="center"/>
    </xf>
  </cellXfs>
  <cellStyles count="2">
    <cellStyle name="Excel Built-in Comma [0]" xfId="1"/>
    <cellStyle name="標準" xfId="0" builtinId="0"/>
  </cellStyles>
  <dxfs count="51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FF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419040</xdr:colOff>
      <xdr:row>42</xdr:row>
      <xdr:rowOff>266760</xdr:rowOff>
    </xdr:from>
    <xdr:to>
      <xdr:col>22</xdr:col>
      <xdr:colOff>3466800</xdr:colOff>
      <xdr:row>56</xdr:row>
      <xdr:rowOff>266400</xdr:rowOff>
    </xdr:to>
    <xdr:sp macro="" textlink="">
      <xdr:nvSpPr>
        <xdr:cNvPr id="2" name="CustomShape 1"/>
        <xdr:cNvSpPr/>
      </xdr:nvSpPr>
      <xdr:spPr>
        <a:xfrm>
          <a:off x="558720" y="14348520"/>
          <a:ext cx="19717560" cy="469332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600" b="0" strike="noStrike" spc="-1">
              <a:solidFill>
                <a:srgbClr val="000000"/>
              </a:solidFill>
              <a:latin typeface="Times New Roman"/>
            </a:rPr>
            <a:t>平成24年度介護報酬改定に関するQ&amp;A（Vol.1）（平成24年3月16日）</a:t>
          </a:r>
          <a:endParaRPr lang="en-US" sz="1600" b="0" strike="noStrike" spc="-1">
            <a:latin typeface="Times New Roman"/>
          </a:endParaRPr>
        </a:p>
        <a:p>
          <a:pPr>
            <a:lnSpc>
              <a:spcPct val="100000"/>
            </a:lnSpc>
          </a:pPr>
          <a:r>
            <a:rPr lang="en-US" sz="1600" b="0" strike="noStrike" spc="-1">
              <a:solidFill>
                <a:srgbClr val="000000"/>
              </a:solidFill>
              <a:latin typeface="Times New Roman"/>
            </a:rPr>
            <a:t>問63　通所介護において、確保すべき従業者の勤務延時間数は、実労働時間しか算入できないのか。休憩時間はどのように取扱うのか。</a:t>
          </a:r>
          <a:endParaRPr lang="en-US" sz="1600" b="0" strike="noStrike" spc="-1">
            <a:latin typeface="Times New Roman"/>
          </a:endParaRPr>
        </a:p>
        <a:p>
          <a:pPr>
            <a:lnSpc>
              <a:spcPct val="100000"/>
            </a:lnSpc>
          </a:pPr>
          <a:r>
            <a:rPr lang="en-US" sz="1600" b="0" strike="noStrike" spc="-1">
              <a:solidFill>
                <a:srgbClr val="000000"/>
              </a:solidFill>
              <a:latin typeface="Times New Roman"/>
            </a:rPr>
            <a:t>（答）労働基準法第34 条において最低限確保すべきとされている程度の休憩時間については、確保すべき勤務延時間数に含めて差し支えない。ただし、その場合においても、居宅基準第93 条第3 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93 条第1 項第1 号の生活相談員又は同項第2 号の看護職員）が配置されていれば、居宅基準第93 条第3 項の規定を満たすものとして取り扱って差し支えない。</a:t>
          </a:r>
          <a:endParaRPr lang="en-US" sz="1600" b="0" strike="noStrike" spc="-1">
            <a:latin typeface="Times New Roman"/>
          </a:endParaRPr>
        </a:p>
        <a:p>
          <a:pPr>
            <a:lnSpc>
              <a:spcPct val="100000"/>
            </a:lnSpc>
          </a:pPr>
          <a:r>
            <a:rPr lang="en-US" sz="1600" b="0" strike="noStrike" spc="-1">
              <a:solidFill>
                <a:srgbClr val="000000"/>
              </a:solidFill>
              <a:latin typeface="Times New Roman"/>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endParaRPr lang="en-US" sz="1600" b="0" strike="noStrike" spc="-1">
            <a:latin typeface="Times New Roman"/>
          </a:endParaRPr>
        </a:p>
        <a:p>
          <a:pPr>
            <a:lnSpc>
              <a:spcPct val="100000"/>
            </a:lnSpc>
          </a:pPr>
          <a:r>
            <a:rPr lang="en-US" sz="1600" b="0" strike="noStrike" spc="-1">
              <a:solidFill>
                <a:srgbClr val="000000"/>
              </a:solidFill>
              <a:latin typeface="Times New Roman"/>
            </a:rPr>
            <a:t>　なお、管理者は従業者の雇用管理を一元的に行うものとされていることから、休憩時間の取得等について労働関係法規を遵守すること。</a:t>
          </a:r>
          <a:endParaRPr lang="en-US" sz="1600" b="0" strike="noStrike" spc="-1">
            <a:latin typeface="Times New Roman"/>
          </a:endParaRPr>
        </a:p>
        <a:p>
          <a:pPr>
            <a:lnSpc>
              <a:spcPct val="100000"/>
            </a:lnSpc>
          </a:pPr>
          <a:r>
            <a:rPr lang="en-US" sz="1600" b="0" strike="noStrike" spc="-1">
              <a:solidFill>
                <a:srgbClr val="000000"/>
              </a:solidFill>
              <a:latin typeface="Times New Roman"/>
            </a:rPr>
            <a:t>　認知症対応型通所介護についても同様の考え方とする。</a:t>
          </a:r>
          <a:endParaRPr lang="en-US" sz="16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4"/>
  <sheetViews>
    <sheetView showGridLines="0" tabSelected="1" view="pageBreakPreview" zoomScale="75" zoomScaleNormal="55" zoomScaleSheetLayoutView="75" workbookViewId="0"/>
  </sheetViews>
  <sheetFormatPr defaultRowHeight="18.75" x14ac:dyDescent="0.4"/>
  <cols>
    <col min="1" max="1" width="1.375" style="1" customWidth="1"/>
    <col min="2" max="56" width="5.625" style="1" customWidth="1"/>
    <col min="57" max="1025" width="4.5" style="1" customWidth="1"/>
  </cols>
  <sheetData>
    <row r="1" spans="1:57" s="7" customFormat="1" ht="20.25" customHeight="1" x14ac:dyDescent="0.4">
      <c r="A1" s="2"/>
      <c r="B1" s="2"/>
      <c r="C1" s="3" t="s">
        <v>0</v>
      </c>
      <c r="D1" s="3"/>
      <c r="E1" s="2"/>
      <c r="F1" s="2"/>
      <c r="G1" s="4" t="s">
        <v>1</v>
      </c>
      <c r="H1" s="2"/>
      <c r="I1" s="2"/>
      <c r="J1" s="3"/>
      <c r="K1" s="3"/>
      <c r="L1" s="3"/>
      <c r="M1" s="3"/>
      <c r="N1" s="2"/>
      <c r="O1" s="2"/>
      <c r="P1" s="2"/>
      <c r="Q1" s="2"/>
      <c r="R1" s="2"/>
      <c r="S1" s="2"/>
      <c r="T1" s="2"/>
      <c r="U1" s="2"/>
      <c r="V1" s="2"/>
      <c r="W1" s="2"/>
      <c r="X1" s="2"/>
      <c r="Y1" s="2"/>
      <c r="Z1" s="2"/>
      <c r="AA1" s="2"/>
      <c r="AB1" s="2"/>
      <c r="AC1" s="2"/>
      <c r="AD1" s="2"/>
      <c r="AE1" s="2"/>
      <c r="AF1" s="2"/>
      <c r="AG1" s="2"/>
      <c r="AH1" s="2"/>
      <c r="AI1" s="2"/>
      <c r="AJ1" s="2"/>
      <c r="AK1" s="5" t="s">
        <v>2</v>
      </c>
      <c r="AL1" s="5" t="s">
        <v>3</v>
      </c>
      <c r="AM1" s="372" t="s">
        <v>4</v>
      </c>
      <c r="AN1" s="372"/>
      <c r="AO1" s="372"/>
      <c r="AP1" s="372"/>
      <c r="AQ1" s="372"/>
      <c r="AR1" s="372"/>
      <c r="AS1" s="372"/>
      <c r="AT1" s="372"/>
      <c r="AU1" s="372"/>
      <c r="AV1" s="372"/>
      <c r="AW1" s="372"/>
      <c r="AX1" s="372"/>
      <c r="AY1" s="372"/>
      <c r="AZ1" s="372"/>
      <c r="BA1" s="372"/>
      <c r="BB1" s="6" t="s">
        <v>5</v>
      </c>
      <c r="BC1" s="2"/>
      <c r="BD1" s="2"/>
    </row>
    <row r="2" spans="1:57" s="10" customFormat="1" ht="20.25" customHeight="1" x14ac:dyDescent="0.4">
      <c r="A2" s="8"/>
      <c r="B2" s="8"/>
      <c r="C2" s="8"/>
      <c r="D2" s="4"/>
      <c r="E2" s="8"/>
      <c r="F2" s="8"/>
      <c r="G2" s="8"/>
      <c r="H2" s="4"/>
      <c r="I2" s="5"/>
      <c r="J2" s="5"/>
      <c r="K2" s="5"/>
      <c r="L2" s="5"/>
      <c r="M2" s="5"/>
      <c r="N2" s="8"/>
      <c r="O2" s="8"/>
      <c r="P2" s="8"/>
      <c r="Q2" s="8"/>
      <c r="R2" s="8"/>
      <c r="S2" s="8"/>
      <c r="T2" s="5" t="s">
        <v>6</v>
      </c>
      <c r="U2" s="373">
        <v>6</v>
      </c>
      <c r="V2" s="373"/>
      <c r="W2" s="5" t="s">
        <v>3</v>
      </c>
      <c r="X2" s="374">
        <f>IF(U2=0,"",YEAR(DATE(2018+U2,1,1)))</f>
        <v>2024</v>
      </c>
      <c r="Y2" s="374"/>
      <c r="Z2" s="8" t="s">
        <v>7</v>
      </c>
      <c r="AA2" s="8" t="s">
        <v>8</v>
      </c>
      <c r="AB2" s="373">
        <v>4</v>
      </c>
      <c r="AC2" s="373"/>
      <c r="AD2" s="8" t="s">
        <v>9</v>
      </c>
      <c r="AE2" s="8"/>
      <c r="AF2" s="8"/>
      <c r="AG2" s="8"/>
      <c r="AH2" s="8"/>
      <c r="AI2" s="8"/>
      <c r="AJ2" s="6"/>
      <c r="AK2" s="5" t="s">
        <v>10</v>
      </c>
      <c r="AL2" s="5" t="s">
        <v>3</v>
      </c>
      <c r="AM2" s="372"/>
      <c r="AN2" s="372"/>
      <c r="AO2" s="372"/>
      <c r="AP2" s="372"/>
      <c r="AQ2" s="372"/>
      <c r="AR2" s="372"/>
      <c r="AS2" s="372"/>
      <c r="AT2" s="372"/>
      <c r="AU2" s="372"/>
      <c r="AV2" s="372"/>
      <c r="AW2" s="372"/>
      <c r="AX2" s="372"/>
      <c r="AY2" s="372"/>
      <c r="AZ2" s="372"/>
      <c r="BA2" s="372"/>
      <c r="BB2" s="6" t="s">
        <v>5</v>
      </c>
      <c r="BC2" s="5"/>
      <c r="BD2" s="5"/>
      <c r="BE2" s="9"/>
    </row>
    <row r="3" spans="1:57" s="10" customFormat="1" ht="20.25" customHeight="1" x14ac:dyDescent="0.4">
      <c r="A3" s="8"/>
      <c r="B3" s="8"/>
      <c r="C3" s="8"/>
      <c r="D3" s="4"/>
      <c r="E3" s="8"/>
      <c r="F3" s="8"/>
      <c r="G3" s="8"/>
      <c r="H3" s="4"/>
      <c r="I3" s="5"/>
      <c r="J3" s="5"/>
      <c r="K3" s="5"/>
      <c r="L3" s="5"/>
      <c r="M3" s="5"/>
      <c r="N3" s="8"/>
      <c r="O3" s="8"/>
      <c r="P3" s="8"/>
      <c r="Q3" s="8"/>
      <c r="R3" s="8"/>
      <c r="S3" s="8"/>
      <c r="T3" s="11"/>
      <c r="U3" s="12"/>
      <c r="V3" s="12"/>
      <c r="W3" s="13"/>
      <c r="X3" s="12"/>
      <c r="Y3" s="12"/>
      <c r="Z3" s="14"/>
      <c r="AA3" s="14"/>
      <c r="AB3" s="12"/>
      <c r="AC3" s="12"/>
      <c r="AD3" s="15"/>
      <c r="AE3" s="8"/>
      <c r="AF3" s="8"/>
      <c r="AG3" s="8"/>
      <c r="AH3" s="8"/>
      <c r="AI3" s="8"/>
      <c r="AJ3" s="6"/>
      <c r="AK3" s="5"/>
      <c r="AL3" s="5"/>
      <c r="AM3" s="16"/>
      <c r="AN3" s="16"/>
      <c r="AO3" s="16"/>
      <c r="AP3" s="16"/>
      <c r="AQ3" s="16"/>
      <c r="AR3" s="16"/>
      <c r="AS3" s="16"/>
      <c r="AT3" s="16"/>
      <c r="AU3" s="16"/>
      <c r="AV3" s="16"/>
      <c r="AW3" s="16"/>
      <c r="AX3" s="16"/>
      <c r="AY3" s="17" t="s">
        <v>11</v>
      </c>
      <c r="AZ3" s="375" t="s">
        <v>12</v>
      </c>
      <c r="BA3" s="375"/>
      <c r="BB3" s="375"/>
      <c r="BC3" s="375"/>
      <c r="BD3" s="5"/>
      <c r="BE3" s="9"/>
    </row>
    <row r="4" spans="1:57" s="10" customFormat="1" ht="20.25" customHeight="1" x14ac:dyDescent="0.4">
      <c r="A4" s="8"/>
      <c r="B4" s="18"/>
      <c r="C4" s="18"/>
      <c r="D4" s="18"/>
      <c r="E4" s="18"/>
      <c r="F4" s="18"/>
      <c r="G4" s="18"/>
      <c r="H4" s="18"/>
      <c r="I4" s="18"/>
      <c r="J4" s="19"/>
      <c r="K4" s="20"/>
      <c r="L4" s="20"/>
      <c r="M4" s="20"/>
      <c r="N4" s="20"/>
      <c r="O4" s="20"/>
      <c r="P4" s="21"/>
      <c r="Q4" s="20"/>
      <c r="R4" s="20"/>
      <c r="S4" s="22"/>
      <c r="T4" s="8"/>
      <c r="U4" s="8"/>
      <c r="V4" s="8"/>
      <c r="W4" s="8"/>
      <c r="X4" s="8"/>
      <c r="Y4" s="8"/>
      <c r="Z4" s="14"/>
      <c r="AA4" s="14"/>
      <c r="AB4" s="12"/>
      <c r="AC4" s="12"/>
      <c r="AD4" s="15"/>
      <c r="AE4" s="8"/>
      <c r="AF4" s="8"/>
      <c r="AG4" s="8"/>
      <c r="AH4" s="8"/>
      <c r="AI4" s="8"/>
      <c r="AJ4" s="6"/>
      <c r="AK4" s="5"/>
      <c r="AL4" s="5"/>
      <c r="AM4" s="16"/>
      <c r="AN4" s="16"/>
      <c r="AO4" s="16"/>
      <c r="AP4" s="16"/>
      <c r="AQ4" s="16"/>
      <c r="AR4" s="16"/>
      <c r="AS4" s="16"/>
      <c r="AT4" s="16"/>
      <c r="AU4" s="16"/>
      <c r="AV4" s="16"/>
      <c r="AW4" s="16"/>
      <c r="AX4" s="16"/>
      <c r="AY4" s="17" t="s">
        <v>13</v>
      </c>
      <c r="AZ4" s="375" t="s">
        <v>14</v>
      </c>
      <c r="BA4" s="375"/>
      <c r="BB4" s="375"/>
      <c r="BC4" s="375"/>
      <c r="BD4" s="5"/>
      <c r="BE4" s="9"/>
    </row>
    <row r="5" spans="1:57" s="10" customFormat="1" ht="20.25" customHeight="1" x14ac:dyDescent="0.4">
      <c r="A5" s="8"/>
      <c r="B5" s="23"/>
      <c r="C5" s="23"/>
      <c r="D5" s="23"/>
      <c r="E5" s="23"/>
      <c r="F5" s="23"/>
      <c r="G5" s="23"/>
      <c r="H5" s="23"/>
      <c r="I5" s="23"/>
      <c r="J5" s="24"/>
      <c r="K5" s="25"/>
      <c r="L5" s="23"/>
      <c r="M5" s="23"/>
      <c r="N5" s="23"/>
      <c r="O5" s="23"/>
      <c r="P5" s="23"/>
      <c r="Q5" s="26"/>
      <c r="R5" s="26"/>
      <c r="S5" s="27"/>
      <c r="T5" s="8"/>
      <c r="U5" s="8"/>
      <c r="V5" s="8"/>
      <c r="W5" s="8"/>
      <c r="X5" s="8"/>
      <c r="Y5" s="8"/>
      <c r="Z5" s="14"/>
      <c r="AA5" s="14"/>
      <c r="AB5" s="12"/>
      <c r="AC5" s="12"/>
      <c r="AD5" s="28"/>
      <c r="AE5" s="28"/>
      <c r="AF5" s="28"/>
      <c r="AG5" s="28"/>
      <c r="AH5" s="8"/>
      <c r="AI5" s="8"/>
      <c r="AJ5" s="28" t="s">
        <v>15</v>
      </c>
      <c r="AK5" s="28"/>
      <c r="AL5" s="28"/>
      <c r="AM5" s="28"/>
      <c r="AN5" s="28"/>
      <c r="AO5" s="28"/>
      <c r="AP5" s="28"/>
      <c r="AQ5" s="28"/>
      <c r="AR5" s="18"/>
      <c r="AS5" s="18"/>
      <c r="AT5" s="29"/>
      <c r="AU5" s="28"/>
      <c r="AV5" s="376">
        <v>40</v>
      </c>
      <c r="AW5" s="376"/>
      <c r="AX5" s="30" t="s">
        <v>16</v>
      </c>
      <c r="AY5" s="31"/>
      <c r="AZ5" s="376">
        <v>160</v>
      </c>
      <c r="BA5" s="376"/>
      <c r="BB5" s="29" t="s">
        <v>17</v>
      </c>
      <c r="BC5" s="28"/>
      <c r="BD5" s="8"/>
      <c r="BE5" s="9"/>
    </row>
    <row r="6" spans="1:57" ht="20.25" customHeight="1" x14ac:dyDescent="0.4">
      <c r="A6" s="32"/>
      <c r="B6" s="32"/>
      <c r="C6" s="33"/>
      <c r="D6" s="33"/>
      <c r="E6" s="32"/>
      <c r="F6" s="32"/>
      <c r="G6" s="34"/>
      <c r="H6" s="32"/>
      <c r="I6" s="32"/>
      <c r="J6" s="32"/>
      <c r="K6" s="32"/>
      <c r="L6" s="32"/>
      <c r="M6" s="32"/>
      <c r="N6" s="32"/>
      <c r="O6" s="32"/>
      <c r="P6" s="32"/>
      <c r="Q6" s="32"/>
      <c r="R6" s="32"/>
      <c r="S6" s="33"/>
      <c r="T6" s="32"/>
      <c r="U6" s="32"/>
      <c r="V6" s="32"/>
      <c r="W6" s="32"/>
      <c r="X6" s="32"/>
      <c r="Y6" s="32"/>
      <c r="Z6" s="32"/>
      <c r="AA6" s="32"/>
      <c r="AB6" s="32"/>
      <c r="AC6" s="32"/>
      <c r="AD6" s="32"/>
      <c r="AE6" s="32"/>
      <c r="AF6" s="32"/>
      <c r="AG6" s="32"/>
      <c r="AH6" s="32"/>
      <c r="AI6" s="32"/>
      <c r="AJ6" s="33"/>
      <c r="AK6" s="32"/>
      <c r="AL6" s="32"/>
      <c r="AM6" s="32"/>
      <c r="AN6" s="32"/>
      <c r="AO6" s="32"/>
      <c r="AP6" s="32"/>
      <c r="AQ6" s="32"/>
      <c r="AR6" s="32"/>
      <c r="AS6" s="32"/>
      <c r="AT6" s="32"/>
      <c r="AU6" s="32"/>
      <c r="AV6" s="32"/>
      <c r="AW6" s="32"/>
      <c r="AX6" s="32"/>
      <c r="AY6" s="32"/>
      <c r="AZ6" s="32"/>
      <c r="BA6" s="32"/>
      <c r="BB6" s="32"/>
      <c r="BC6" s="35"/>
      <c r="BD6" s="35"/>
      <c r="BE6" s="36"/>
    </row>
    <row r="7" spans="1:57" ht="20.25" customHeight="1" x14ac:dyDescent="0.4">
      <c r="A7" s="32"/>
      <c r="B7" s="364" t="s">
        <v>18</v>
      </c>
      <c r="C7" s="365" t="s">
        <v>19</v>
      </c>
      <c r="D7" s="365"/>
      <c r="E7" s="366" t="s">
        <v>20</v>
      </c>
      <c r="F7" s="366"/>
      <c r="G7" s="366" t="s">
        <v>21</v>
      </c>
      <c r="H7" s="366"/>
      <c r="I7" s="366"/>
      <c r="J7" s="366"/>
      <c r="K7" s="366"/>
      <c r="L7" s="367" t="s">
        <v>22</v>
      </c>
      <c r="M7" s="367"/>
      <c r="N7" s="367"/>
      <c r="O7" s="367"/>
      <c r="P7" s="368" t="s">
        <v>23</v>
      </c>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9" t="str">
        <f>IF(AZ3="４週","(9)1～4週目の勤務時間数合計","(9)1か月の勤務時間数合計")</f>
        <v>(9)1～4週目の勤務時間数合計</v>
      </c>
      <c r="AV7" s="369"/>
      <c r="AW7" s="369" t="s">
        <v>24</v>
      </c>
      <c r="AX7" s="369"/>
      <c r="AY7" s="370" t="s">
        <v>25</v>
      </c>
      <c r="AZ7" s="370"/>
      <c r="BA7" s="370"/>
      <c r="BB7" s="370"/>
      <c r="BC7" s="370"/>
      <c r="BD7" s="370"/>
    </row>
    <row r="8" spans="1:57" ht="20.25" customHeight="1" x14ac:dyDescent="0.4">
      <c r="A8" s="32"/>
      <c r="B8" s="364"/>
      <c r="C8" s="365"/>
      <c r="D8" s="365"/>
      <c r="E8" s="366"/>
      <c r="F8" s="366"/>
      <c r="G8" s="366"/>
      <c r="H8" s="366"/>
      <c r="I8" s="366"/>
      <c r="J8" s="366"/>
      <c r="K8" s="366"/>
      <c r="L8" s="367"/>
      <c r="M8" s="367"/>
      <c r="N8" s="367"/>
      <c r="O8" s="367"/>
      <c r="P8" s="371" t="s">
        <v>26</v>
      </c>
      <c r="Q8" s="371"/>
      <c r="R8" s="371"/>
      <c r="S8" s="371"/>
      <c r="T8" s="371"/>
      <c r="U8" s="371"/>
      <c r="V8" s="371"/>
      <c r="W8" s="371" t="s">
        <v>27</v>
      </c>
      <c r="X8" s="371"/>
      <c r="Y8" s="371"/>
      <c r="Z8" s="371"/>
      <c r="AA8" s="371"/>
      <c r="AB8" s="371"/>
      <c r="AC8" s="371"/>
      <c r="AD8" s="371" t="s">
        <v>28</v>
      </c>
      <c r="AE8" s="371"/>
      <c r="AF8" s="371"/>
      <c r="AG8" s="371"/>
      <c r="AH8" s="371"/>
      <c r="AI8" s="371"/>
      <c r="AJ8" s="371"/>
      <c r="AK8" s="371" t="s">
        <v>29</v>
      </c>
      <c r="AL8" s="371"/>
      <c r="AM8" s="371"/>
      <c r="AN8" s="371"/>
      <c r="AO8" s="371"/>
      <c r="AP8" s="371"/>
      <c r="AQ8" s="371"/>
      <c r="AR8" s="371" t="s">
        <v>30</v>
      </c>
      <c r="AS8" s="371"/>
      <c r="AT8" s="371"/>
      <c r="AU8" s="369"/>
      <c r="AV8" s="369"/>
      <c r="AW8" s="369"/>
      <c r="AX8" s="369"/>
      <c r="AY8" s="370"/>
      <c r="AZ8" s="370"/>
      <c r="BA8" s="370"/>
      <c r="BB8" s="370"/>
      <c r="BC8" s="370"/>
      <c r="BD8" s="370"/>
    </row>
    <row r="9" spans="1:57" ht="20.25" customHeight="1" x14ac:dyDescent="0.4">
      <c r="A9" s="32"/>
      <c r="B9" s="364"/>
      <c r="C9" s="365"/>
      <c r="D9" s="365"/>
      <c r="E9" s="366"/>
      <c r="F9" s="366"/>
      <c r="G9" s="366"/>
      <c r="H9" s="366"/>
      <c r="I9" s="366"/>
      <c r="J9" s="366"/>
      <c r="K9" s="366"/>
      <c r="L9" s="367"/>
      <c r="M9" s="367"/>
      <c r="N9" s="367"/>
      <c r="O9" s="367"/>
      <c r="P9" s="37">
        <f>DAY(DATE($X$2,$AB$2,1))</f>
        <v>1</v>
      </c>
      <c r="Q9" s="38">
        <f>DAY(DATE($X$2,$AB$2,2))</f>
        <v>2</v>
      </c>
      <c r="R9" s="38">
        <f>DAY(DATE($X$2,$AB$2,3))</f>
        <v>3</v>
      </c>
      <c r="S9" s="38">
        <f>DAY(DATE($X$2,$AB$2,4))</f>
        <v>4</v>
      </c>
      <c r="T9" s="38">
        <f>DAY(DATE($X$2,$AB$2,5))</f>
        <v>5</v>
      </c>
      <c r="U9" s="38">
        <f>DAY(DATE($X$2,$AB$2,6))</f>
        <v>6</v>
      </c>
      <c r="V9" s="39">
        <f>DAY(DATE($X$2,$AB$2,7))</f>
        <v>7</v>
      </c>
      <c r="W9" s="37">
        <f>DAY(DATE($X$2,$AB$2,8))</f>
        <v>8</v>
      </c>
      <c r="X9" s="38">
        <f>DAY(DATE($X$2,$AB$2,9))</f>
        <v>9</v>
      </c>
      <c r="Y9" s="38">
        <f>DAY(DATE($X$2,$AB$2,10))</f>
        <v>10</v>
      </c>
      <c r="Z9" s="38">
        <f>DAY(DATE($X$2,$AB$2,11))</f>
        <v>11</v>
      </c>
      <c r="AA9" s="38">
        <f>DAY(DATE($X$2,$AB$2,12))</f>
        <v>12</v>
      </c>
      <c r="AB9" s="38">
        <f>DAY(DATE($X$2,$AB$2,13))</f>
        <v>13</v>
      </c>
      <c r="AC9" s="39">
        <f>DAY(DATE($X$2,$AB$2,14))</f>
        <v>14</v>
      </c>
      <c r="AD9" s="37">
        <f>DAY(DATE($X$2,$AB$2,15))</f>
        <v>15</v>
      </c>
      <c r="AE9" s="38">
        <f>DAY(DATE($X$2,$AB$2,16))</f>
        <v>16</v>
      </c>
      <c r="AF9" s="38">
        <f>DAY(DATE($X$2,$AB$2,17))</f>
        <v>17</v>
      </c>
      <c r="AG9" s="38">
        <f>DAY(DATE($X$2,$AB$2,18))</f>
        <v>18</v>
      </c>
      <c r="AH9" s="38">
        <f>DAY(DATE($X$2,$AB$2,19))</f>
        <v>19</v>
      </c>
      <c r="AI9" s="38">
        <f>DAY(DATE($X$2,$AB$2,20))</f>
        <v>20</v>
      </c>
      <c r="AJ9" s="39">
        <f>DAY(DATE($X$2,$AB$2,21))</f>
        <v>21</v>
      </c>
      <c r="AK9" s="37">
        <f>DAY(DATE($X$2,$AB$2,22))</f>
        <v>22</v>
      </c>
      <c r="AL9" s="38">
        <f>DAY(DATE($X$2,$AB$2,23))</f>
        <v>23</v>
      </c>
      <c r="AM9" s="38">
        <f>DAY(DATE($X$2,$AB$2,24))</f>
        <v>24</v>
      </c>
      <c r="AN9" s="38">
        <f>DAY(DATE($X$2,$AB$2,25))</f>
        <v>25</v>
      </c>
      <c r="AO9" s="38">
        <f>DAY(DATE($X$2,$AB$2,26))</f>
        <v>26</v>
      </c>
      <c r="AP9" s="38">
        <f>DAY(DATE($X$2,$AB$2,27))</f>
        <v>27</v>
      </c>
      <c r="AQ9" s="39">
        <f>DAY(DATE($X$2,$AB$2,28))</f>
        <v>28</v>
      </c>
      <c r="AR9" s="37" t="str">
        <f>IF(AZ3="暦月",IF(DAY(DATE($X$2,$AB$2,29))=29,29,""),"")</f>
        <v/>
      </c>
      <c r="AS9" s="38" t="str">
        <f>IF(AZ3="暦月",IF(DAY(DATE($X$2,$AB$2,30))=30,30,""),"")</f>
        <v/>
      </c>
      <c r="AT9" s="40" t="str">
        <f>IF(AZ3="暦月",IF(DAY(DATE($X$2,$AB$2,31))=31,31,""),"")</f>
        <v/>
      </c>
      <c r="AU9" s="369"/>
      <c r="AV9" s="369"/>
      <c r="AW9" s="369"/>
      <c r="AX9" s="369"/>
      <c r="AY9" s="370"/>
      <c r="AZ9" s="370"/>
      <c r="BA9" s="370"/>
      <c r="BB9" s="370"/>
      <c r="BC9" s="370"/>
      <c r="BD9" s="370"/>
    </row>
    <row r="10" spans="1:57" ht="20.25" hidden="1" customHeight="1" x14ac:dyDescent="0.4">
      <c r="A10" s="32"/>
      <c r="B10" s="364"/>
      <c r="C10" s="365"/>
      <c r="D10" s="365"/>
      <c r="E10" s="366"/>
      <c r="F10" s="366"/>
      <c r="G10" s="366"/>
      <c r="H10" s="366"/>
      <c r="I10" s="366"/>
      <c r="J10" s="366"/>
      <c r="K10" s="366"/>
      <c r="L10" s="367"/>
      <c r="M10" s="367"/>
      <c r="N10" s="367"/>
      <c r="O10" s="367"/>
      <c r="P10" s="37">
        <f>WEEKDAY(DATE($X$2,$AB$2,1))</f>
        <v>2</v>
      </c>
      <c r="Q10" s="38">
        <f>WEEKDAY(DATE($X$2,$AB$2,2))</f>
        <v>3</v>
      </c>
      <c r="R10" s="38">
        <f>WEEKDAY(DATE($X$2,$AB$2,3))</f>
        <v>4</v>
      </c>
      <c r="S10" s="38">
        <f>WEEKDAY(DATE($X$2,$AB$2,4))</f>
        <v>5</v>
      </c>
      <c r="T10" s="38">
        <f>WEEKDAY(DATE($X$2,$AB$2,5))</f>
        <v>6</v>
      </c>
      <c r="U10" s="38">
        <f>WEEKDAY(DATE($X$2,$AB$2,6))</f>
        <v>7</v>
      </c>
      <c r="V10" s="39">
        <f>WEEKDAY(DATE($X$2,$AB$2,7))</f>
        <v>1</v>
      </c>
      <c r="W10" s="37">
        <f>WEEKDAY(DATE($X$2,$AB$2,8))</f>
        <v>2</v>
      </c>
      <c r="X10" s="38">
        <f>WEEKDAY(DATE($X$2,$AB$2,9))</f>
        <v>3</v>
      </c>
      <c r="Y10" s="38">
        <f>WEEKDAY(DATE($X$2,$AB$2,10))</f>
        <v>4</v>
      </c>
      <c r="Z10" s="38">
        <f>WEEKDAY(DATE($X$2,$AB$2,11))</f>
        <v>5</v>
      </c>
      <c r="AA10" s="38">
        <f>WEEKDAY(DATE($X$2,$AB$2,12))</f>
        <v>6</v>
      </c>
      <c r="AB10" s="38">
        <f>WEEKDAY(DATE($X$2,$AB$2,13))</f>
        <v>7</v>
      </c>
      <c r="AC10" s="39">
        <f>WEEKDAY(DATE($X$2,$AB$2,14))</f>
        <v>1</v>
      </c>
      <c r="AD10" s="37">
        <f>WEEKDAY(DATE($X$2,$AB$2,15))</f>
        <v>2</v>
      </c>
      <c r="AE10" s="38">
        <f>WEEKDAY(DATE($X$2,$AB$2,16))</f>
        <v>3</v>
      </c>
      <c r="AF10" s="38">
        <f>WEEKDAY(DATE($X$2,$AB$2,17))</f>
        <v>4</v>
      </c>
      <c r="AG10" s="38">
        <f>WEEKDAY(DATE($X$2,$AB$2,18))</f>
        <v>5</v>
      </c>
      <c r="AH10" s="38">
        <f>WEEKDAY(DATE($X$2,$AB$2,19))</f>
        <v>6</v>
      </c>
      <c r="AI10" s="38">
        <f>WEEKDAY(DATE($X$2,$AB$2,20))</f>
        <v>7</v>
      </c>
      <c r="AJ10" s="39">
        <f>WEEKDAY(DATE($X$2,$AB$2,21))</f>
        <v>1</v>
      </c>
      <c r="AK10" s="37">
        <f>WEEKDAY(DATE($X$2,$AB$2,22))</f>
        <v>2</v>
      </c>
      <c r="AL10" s="38">
        <f>WEEKDAY(DATE($X$2,$AB$2,23))</f>
        <v>3</v>
      </c>
      <c r="AM10" s="38">
        <f>WEEKDAY(DATE($X$2,$AB$2,24))</f>
        <v>4</v>
      </c>
      <c r="AN10" s="38">
        <f>WEEKDAY(DATE($X$2,$AB$2,25))</f>
        <v>5</v>
      </c>
      <c r="AO10" s="38">
        <f>WEEKDAY(DATE($X$2,$AB$2,26))</f>
        <v>6</v>
      </c>
      <c r="AP10" s="38">
        <f>WEEKDAY(DATE($X$2,$AB$2,27))</f>
        <v>7</v>
      </c>
      <c r="AQ10" s="39">
        <f>WEEKDAY(DATE($X$2,$AB$2,28))</f>
        <v>1</v>
      </c>
      <c r="AR10" s="37">
        <f>IF(AR9=29,WEEKDAY(DATE($X$2,$AB$2,29)),0)</f>
        <v>0</v>
      </c>
      <c r="AS10" s="38">
        <f>IF(AS9=30,WEEKDAY(DATE($X$2,$AB$2,30)),0)</f>
        <v>0</v>
      </c>
      <c r="AT10" s="40">
        <f>IF(AT9=31,WEEKDAY(DATE($X$2,$AB$2,31)),0)</f>
        <v>0</v>
      </c>
      <c r="AU10" s="369"/>
      <c r="AV10" s="369"/>
      <c r="AW10" s="369"/>
      <c r="AX10" s="369"/>
      <c r="AY10" s="370"/>
      <c r="AZ10" s="370"/>
      <c r="BA10" s="370"/>
      <c r="BB10" s="370"/>
      <c r="BC10" s="370"/>
      <c r="BD10" s="370"/>
    </row>
    <row r="11" spans="1:57" ht="20.25" customHeight="1" x14ac:dyDescent="0.4">
      <c r="A11" s="32"/>
      <c r="B11" s="364"/>
      <c r="C11" s="365"/>
      <c r="D11" s="365"/>
      <c r="E11" s="366"/>
      <c r="F11" s="366"/>
      <c r="G11" s="366"/>
      <c r="H11" s="366"/>
      <c r="I11" s="366"/>
      <c r="J11" s="366"/>
      <c r="K11" s="366"/>
      <c r="L11" s="367"/>
      <c r="M11" s="367"/>
      <c r="N11" s="367"/>
      <c r="O11" s="367"/>
      <c r="P11" s="41" t="str">
        <f t="shared" ref="P11:AQ11" si="0">IF(P10=1,"日",IF(P10=2,"月",IF(P10=3,"火",IF(P10=4,"水",IF(P10=5,"木",IF(P10=6,"金","土"))))))</f>
        <v>月</v>
      </c>
      <c r="Q11" s="42" t="str">
        <f t="shared" si="0"/>
        <v>火</v>
      </c>
      <c r="R11" s="42" t="str">
        <f t="shared" si="0"/>
        <v>水</v>
      </c>
      <c r="S11" s="42" t="str">
        <f t="shared" si="0"/>
        <v>木</v>
      </c>
      <c r="T11" s="42" t="str">
        <f t="shared" si="0"/>
        <v>金</v>
      </c>
      <c r="U11" s="42" t="str">
        <f t="shared" si="0"/>
        <v>土</v>
      </c>
      <c r="V11" s="43" t="str">
        <f t="shared" si="0"/>
        <v>日</v>
      </c>
      <c r="W11" s="41" t="str">
        <f t="shared" si="0"/>
        <v>月</v>
      </c>
      <c r="X11" s="42" t="str">
        <f t="shared" si="0"/>
        <v>火</v>
      </c>
      <c r="Y11" s="42" t="str">
        <f t="shared" si="0"/>
        <v>水</v>
      </c>
      <c r="Z11" s="42" t="str">
        <f t="shared" si="0"/>
        <v>木</v>
      </c>
      <c r="AA11" s="42" t="str">
        <f t="shared" si="0"/>
        <v>金</v>
      </c>
      <c r="AB11" s="42" t="str">
        <f t="shared" si="0"/>
        <v>土</v>
      </c>
      <c r="AC11" s="43" t="str">
        <f t="shared" si="0"/>
        <v>日</v>
      </c>
      <c r="AD11" s="41" t="str">
        <f t="shared" si="0"/>
        <v>月</v>
      </c>
      <c r="AE11" s="42" t="str">
        <f t="shared" si="0"/>
        <v>火</v>
      </c>
      <c r="AF11" s="42" t="str">
        <f t="shared" si="0"/>
        <v>水</v>
      </c>
      <c r="AG11" s="42" t="str">
        <f t="shared" si="0"/>
        <v>木</v>
      </c>
      <c r="AH11" s="42" t="str">
        <f t="shared" si="0"/>
        <v>金</v>
      </c>
      <c r="AI11" s="42" t="str">
        <f t="shared" si="0"/>
        <v>土</v>
      </c>
      <c r="AJ11" s="43" t="str">
        <f t="shared" si="0"/>
        <v>日</v>
      </c>
      <c r="AK11" s="41" t="str">
        <f t="shared" si="0"/>
        <v>月</v>
      </c>
      <c r="AL11" s="42" t="str">
        <f t="shared" si="0"/>
        <v>火</v>
      </c>
      <c r="AM11" s="42" t="str">
        <f t="shared" si="0"/>
        <v>水</v>
      </c>
      <c r="AN11" s="42" t="str">
        <f t="shared" si="0"/>
        <v>木</v>
      </c>
      <c r="AO11" s="42" t="str">
        <f t="shared" si="0"/>
        <v>金</v>
      </c>
      <c r="AP11" s="42" t="str">
        <f t="shared" si="0"/>
        <v>土</v>
      </c>
      <c r="AQ11" s="43" t="str">
        <f t="shared" si="0"/>
        <v>日</v>
      </c>
      <c r="AR11" s="42" t="str">
        <f>IF(AR10=1,"日",IF(AR10=2,"月",IF(AR10=3,"火",IF(AR10=4,"水",IF(AR10=5,"木",IF(AR10=6,"金",IF(AR10=0,"","土")))))))</f>
        <v/>
      </c>
      <c r="AS11" s="42" t="str">
        <f>IF(AS10=1,"日",IF(AS10=2,"月",IF(AS10=3,"火",IF(AS10=4,"水",IF(AS10=5,"木",IF(AS10=6,"金",IF(AS10=0,"","土")))))))</f>
        <v/>
      </c>
      <c r="AT11" s="44" t="str">
        <f>IF(AT10=1,"日",IF(AT10=2,"月",IF(AT10=3,"火",IF(AT10=4,"水",IF(AT10=5,"木",IF(AT10=6,"金",IF(AT10=0,"","土")))))))</f>
        <v/>
      </c>
      <c r="AU11" s="369"/>
      <c r="AV11" s="369"/>
      <c r="AW11" s="369"/>
      <c r="AX11" s="369"/>
      <c r="AY11" s="370"/>
      <c r="AZ11" s="370"/>
      <c r="BA11" s="370"/>
      <c r="BB11" s="370"/>
      <c r="BC11" s="370"/>
      <c r="BD11" s="370"/>
    </row>
    <row r="12" spans="1:57" ht="39.950000000000003" customHeight="1" x14ac:dyDescent="0.4">
      <c r="A12" s="32"/>
      <c r="B12" s="45">
        <v>1</v>
      </c>
      <c r="C12" s="357"/>
      <c r="D12" s="357"/>
      <c r="E12" s="358"/>
      <c r="F12" s="358"/>
      <c r="G12" s="359"/>
      <c r="H12" s="359"/>
      <c r="I12" s="359"/>
      <c r="J12" s="359"/>
      <c r="K12" s="359"/>
      <c r="L12" s="360"/>
      <c r="M12" s="360"/>
      <c r="N12" s="360"/>
      <c r="O12" s="360"/>
      <c r="P12" s="46"/>
      <c r="Q12" s="47"/>
      <c r="R12" s="47"/>
      <c r="S12" s="47"/>
      <c r="T12" s="47"/>
      <c r="U12" s="47"/>
      <c r="V12" s="48"/>
      <c r="W12" s="46"/>
      <c r="X12" s="47"/>
      <c r="Y12" s="47"/>
      <c r="Z12" s="47"/>
      <c r="AA12" s="47"/>
      <c r="AB12" s="47"/>
      <c r="AC12" s="48"/>
      <c r="AD12" s="46"/>
      <c r="AE12" s="47"/>
      <c r="AF12" s="47"/>
      <c r="AG12" s="47"/>
      <c r="AH12" s="47"/>
      <c r="AI12" s="47"/>
      <c r="AJ12" s="48"/>
      <c r="AK12" s="46"/>
      <c r="AL12" s="47"/>
      <c r="AM12" s="47"/>
      <c r="AN12" s="47"/>
      <c r="AO12" s="47"/>
      <c r="AP12" s="47"/>
      <c r="AQ12" s="48"/>
      <c r="AR12" s="46"/>
      <c r="AS12" s="47"/>
      <c r="AT12" s="48"/>
      <c r="AU12" s="361"/>
      <c r="AV12" s="361"/>
      <c r="AW12" s="362"/>
      <c r="AX12" s="362"/>
      <c r="AY12" s="363"/>
      <c r="AZ12" s="363"/>
      <c r="BA12" s="363"/>
      <c r="BB12" s="363"/>
      <c r="BC12" s="363"/>
      <c r="BD12" s="363"/>
    </row>
    <row r="13" spans="1:57" ht="39.950000000000003" customHeight="1" x14ac:dyDescent="0.4">
      <c r="A13" s="32"/>
      <c r="B13" s="49">
        <f t="shared" ref="B13:B39" si="1">B12+1</f>
        <v>2</v>
      </c>
      <c r="C13" s="343"/>
      <c r="D13" s="343"/>
      <c r="E13" s="344"/>
      <c r="F13" s="344"/>
      <c r="G13" s="345"/>
      <c r="H13" s="345"/>
      <c r="I13" s="345"/>
      <c r="J13" s="345"/>
      <c r="K13" s="345"/>
      <c r="L13" s="346"/>
      <c r="M13" s="346"/>
      <c r="N13" s="346"/>
      <c r="O13" s="346"/>
      <c r="P13" s="50"/>
      <c r="Q13" s="51"/>
      <c r="R13" s="51"/>
      <c r="S13" s="51"/>
      <c r="T13" s="51"/>
      <c r="U13" s="51"/>
      <c r="V13" s="52"/>
      <c r="W13" s="50"/>
      <c r="X13" s="51"/>
      <c r="Y13" s="51"/>
      <c r="Z13" s="51"/>
      <c r="AA13" s="51"/>
      <c r="AB13" s="51"/>
      <c r="AC13" s="52"/>
      <c r="AD13" s="50"/>
      <c r="AE13" s="51"/>
      <c r="AF13" s="51"/>
      <c r="AG13" s="51"/>
      <c r="AH13" s="51"/>
      <c r="AI13" s="51"/>
      <c r="AJ13" s="52"/>
      <c r="AK13" s="50"/>
      <c r="AL13" s="51"/>
      <c r="AM13" s="51"/>
      <c r="AN13" s="51"/>
      <c r="AO13" s="51"/>
      <c r="AP13" s="51"/>
      <c r="AQ13" s="52"/>
      <c r="AR13" s="50"/>
      <c r="AS13" s="51"/>
      <c r="AT13" s="52"/>
      <c r="AU13" s="347"/>
      <c r="AV13" s="347"/>
      <c r="AW13" s="348"/>
      <c r="AX13" s="348"/>
      <c r="AY13" s="349"/>
      <c r="AZ13" s="349"/>
      <c r="BA13" s="349"/>
      <c r="BB13" s="349"/>
      <c r="BC13" s="349"/>
      <c r="BD13" s="349"/>
    </row>
    <row r="14" spans="1:57" ht="39.950000000000003" customHeight="1" x14ac:dyDescent="0.4">
      <c r="A14" s="32"/>
      <c r="B14" s="49">
        <f t="shared" si="1"/>
        <v>3</v>
      </c>
      <c r="C14" s="343"/>
      <c r="D14" s="343"/>
      <c r="E14" s="344"/>
      <c r="F14" s="344"/>
      <c r="G14" s="345"/>
      <c r="H14" s="345"/>
      <c r="I14" s="345"/>
      <c r="J14" s="345"/>
      <c r="K14" s="345"/>
      <c r="L14" s="346"/>
      <c r="M14" s="346"/>
      <c r="N14" s="346"/>
      <c r="O14" s="346"/>
      <c r="P14" s="50"/>
      <c r="Q14" s="51"/>
      <c r="R14" s="51"/>
      <c r="S14" s="51"/>
      <c r="T14" s="51"/>
      <c r="U14" s="51"/>
      <c r="V14" s="52"/>
      <c r="W14" s="50"/>
      <c r="X14" s="51"/>
      <c r="Y14" s="51"/>
      <c r="Z14" s="51"/>
      <c r="AA14" s="51"/>
      <c r="AB14" s="51"/>
      <c r="AC14" s="52"/>
      <c r="AD14" s="50"/>
      <c r="AE14" s="51"/>
      <c r="AF14" s="51"/>
      <c r="AG14" s="51"/>
      <c r="AH14" s="51"/>
      <c r="AI14" s="51"/>
      <c r="AJ14" s="52"/>
      <c r="AK14" s="50"/>
      <c r="AL14" s="51"/>
      <c r="AM14" s="51"/>
      <c r="AN14" s="51"/>
      <c r="AO14" s="51"/>
      <c r="AP14" s="51"/>
      <c r="AQ14" s="52"/>
      <c r="AR14" s="50"/>
      <c r="AS14" s="51"/>
      <c r="AT14" s="52"/>
      <c r="AU14" s="347"/>
      <c r="AV14" s="347"/>
      <c r="AW14" s="348"/>
      <c r="AX14" s="348"/>
      <c r="AY14" s="349"/>
      <c r="AZ14" s="349"/>
      <c r="BA14" s="349"/>
      <c r="BB14" s="349"/>
      <c r="BC14" s="349"/>
      <c r="BD14" s="349"/>
    </row>
    <row r="15" spans="1:57" ht="39.950000000000003" customHeight="1" x14ac:dyDescent="0.4">
      <c r="A15" s="32"/>
      <c r="B15" s="49">
        <f t="shared" si="1"/>
        <v>4</v>
      </c>
      <c r="C15" s="343"/>
      <c r="D15" s="343"/>
      <c r="E15" s="344"/>
      <c r="F15" s="344"/>
      <c r="G15" s="345"/>
      <c r="H15" s="345"/>
      <c r="I15" s="345"/>
      <c r="J15" s="345"/>
      <c r="K15" s="345"/>
      <c r="L15" s="346"/>
      <c r="M15" s="346"/>
      <c r="N15" s="346"/>
      <c r="O15" s="346"/>
      <c r="P15" s="50"/>
      <c r="Q15" s="51"/>
      <c r="R15" s="51"/>
      <c r="S15" s="51"/>
      <c r="T15" s="51"/>
      <c r="U15" s="51"/>
      <c r="V15" s="52"/>
      <c r="W15" s="50"/>
      <c r="X15" s="51"/>
      <c r="Y15" s="51"/>
      <c r="Z15" s="51"/>
      <c r="AA15" s="51"/>
      <c r="AB15" s="51"/>
      <c r="AC15" s="52"/>
      <c r="AD15" s="50"/>
      <c r="AE15" s="51"/>
      <c r="AF15" s="51"/>
      <c r="AG15" s="51"/>
      <c r="AH15" s="51"/>
      <c r="AI15" s="51"/>
      <c r="AJ15" s="52"/>
      <c r="AK15" s="50"/>
      <c r="AL15" s="51"/>
      <c r="AM15" s="51"/>
      <c r="AN15" s="51"/>
      <c r="AO15" s="51"/>
      <c r="AP15" s="51"/>
      <c r="AQ15" s="52"/>
      <c r="AR15" s="50"/>
      <c r="AS15" s="51"/>
      <c r="AT15" s="52"/>
      <c r="AU15" s="347"/>
      <c r="AV15" s="347"/>
      <c r="AW15" s="348"/>
      <c r="AX15" s="348"/>
      <c r="AY15" s="349"/>
      <c r="AZ15" s="349"/>
      <c r="BA15" s="349"/>
      <c r="BB15" s="349"/>
      <c r="BC15" s="349"/>
      <c r="BD15" s="349"/>
    </row>
    <row r="16" spans="1:57" ht="39.950000000000003" customHeight="1" x14ac:dyDescent="0.4">
      <c r="A16" s="32"/>
      <c r="B16" s="49">
        <f t="shared" si="1"/>
        <v>5</v>
      </c>
      <c r="C16" s="343"/>
      <c r="D16" s="343"/>
      <c r="E16" s="344"/>
      <c r="F16" s="344"/>
      <c r="G16" s="345"/>
      <c r="H16" s="345"/>
      <c r="I16" s="345"/>
      <c r="J16" s="345"/>
      <c r="K16" s="345"/>
      <c r="L16" s="346"/>
      <c r="M16" s="346"/>
      <c r="N16" s="346"/>
      <c r="O16" s="346"/>
      <c r="P16" s="50"/>
      <c r="Q16" s="51"/>
      <c r="R16" s="51"/>
      <c r="S16" s="51"/>
      <c r="T16" s="51"/>
      <c r="U16" s="51"/>
      <c r="V16" s="52"/>
      <c r="W16" s="50"/>
      <c r="X16" s="51"/>
      <c r="Y16" s="51"/>
      <c r="Z16" s="51"/>
      <c r="AA16" s="51"/>
      <c r="AB16" s="51"/>
      <c r="AC16" s="52"/>
      <c r="AD16" s="50"/>
      <c r="AE16" s="51"/>
      <c r="AF16" s="51"/>
      <c r="AG16" s="51"/>
      <c r="AH16" s="51"/>
      <c r="AI16" s="51"/>
      <c r="AJ16" s="52"/>
      <c r="AK16" s="50"/>
      <c r="AL16" s="51"/>
      <c r="AM16" s="51"/>
      <c r="AN16" s="51"/>
      <c r="AO16" s="51"/>
      <c r="AP16" s="51"/>
      <c r="AQ16" s="52"/>
      <c r="AR16" s="50"/>
      <c r="AS16" s="51"/>
      <c r="AT16" s="52"/>
      <c r="AU16" s="347"/>
      <c r="AV16" s="347"/>
      <c r="AW16" s="348"/>
      <c r="AX16" s="348"/>
      <c r="AY16" s="349"/>
      <c r="AZ16" s="349"/>
      <c r="BA16" s="349"/>
      <c r="BB16" s="349"/>
      <c r="BC16" s="349"/>
      <c r="BD16" s="349"/>
    </row>
    <row r="17" spans="1:56" ht="39.950000000000003" customHeight="1" x14ac:dyDescent="0.4">
      <c r="A17" s="32"/>
      <c r="B17" s="49">
        <f t="shared" si="1"/>
        <v>6</v>
      </c>
      <c r="C17" s="343"/>
      <c r="D17" s="343"/>
      <c r="E17" s="344"/>
      <c r="F17" s="344"/>
      <c r="G17" s="345"/>
      <c r="H17" s="345"/>
      <c r="I17" s="345"/>
      <c r="J17" s="345"/>
      <c r="K17" s="345"/>
      <c r="L17" s="346"/>
      <c r="M17" s="346"/>
      <c r="N17" s="346"/>
      <c r="O17" s="346"/>
      <c r="P17" s="50"/>
      <c r="Q17" s="51"/>
      <c r="R17" s="51"/>
      <c r="S17" s="51"/>
      <c r="T17" s="51"/>
      <c r="U17" s="51"/>
      <c r="V17" s="52"/>
      <c r="W17" s="50"/>
      <c r="X17" s="51"/>
      <c r="Y17" s="51"/>
      <c r="Z17" s="51"/>
      <c r="AA17" s="51"/>
      <c r="AB17" s="51"/>
      <c r="AC17" s="52"/>
      <c r="AD17" s="50"/>
      <c r="AE17" s="51"/>
      <c r="AF17" s="51"/>
      <c r="AG17" s="51"/>
      <c r="AH17" s="51"/>
      <c r="AI17" s="51"/>
      <c r="AJ17" s="52"/>
      <c r="AK17" s="50"/>
      <c r="AL17" s="51"/>
      <c r="AM17" s="51"/>
      <c r="AN17" s="51"/>
      <c r="AO17" s="51"/>
      <c r="AP17" s="51"/>
      <c r="AQ17" s="52"/>
      <c r="AR17" s="50"/>
      <c r="AS17" s="51"/>
      <c r="AT17" s="52"/>
      <c r="AU17" s="347"/>
      <c r="AV17" s="347"/>
      <c r="AW17" s="348"/>
      <c r="AX17" s="348"/>
      <c r="AY17" s="349"/>
      <c r="AZ17" s="349"/>
      <c r="BA17" s="349"/>
      <c r="BB17" s="349"/>
      <c r="BC17" s="349"/>
      <c r="BD17" s="349"/>
    </row>
    <row r="18" spans="1:56" ht="39.950000000000003" customHeight="1" x14ac:dyDescent="0.4">
      <c r="A18" s="32"/>
      <c r="B18" s="49">
        <f t="shared" si="1"/>
        <v>7</v>
      </c>
      <c r="C18" s="343"/>
      <c r="D18" s="343"/>
      <c r="E18" s="344"/>
      <c r="F18" s="344"/>
      <c r="G18" s="345"/>
      <c r="H18" s="345"/>
      <c r="I18" s="345"/>
      <c r="J18" s="345"/>
      <c r="K18" s="345"/>
      <c r="L18" s="346"/>
      <c r="M18" s="346"/>
      <c r="N18" s="346"/>
      <c r="O18" s="346"/>
      <c r="P18" s="50"/>
      <c r="Q18" s="51"/>
      <c r="R18" s="51"/>
      <c r="S18" s="51"/>
      <c r="T18" s="51"/>
      <c r="U18" s="51"/>
      <c r="V18" s="52"/>
      <c r="W18" s="50"/>
      <c r="X18" s="51"/>
      <c r="Y18" s="51"/>
      <c r="Z18" s="51"/>
      <c r="AA18" s="51"/>
      <c r="AB18" s="51"/>
      <c r="AC18" s="52"/>
      <c r="AD18" s="50"/>
      <c r="AE18" s="51"/>
      <c r="AF18" s="51"/>
      <c r="AG18" s="51"/>
      <c r="AH18" s="51"/>
      <c r="AI18" s="51"/>
      <c r="AJ18" s="52"/>
      <c r="AK18" s="50"/>
      <c r="AL18" s="51"/>
      <c r="AM18" s="51"/>
      <c r="AN18" s="51"/>
      <c r="AO18" s="51"/>
      <c r="AP18" s="51"/>
      <c r="AQ18" s="52"/>
      <c r="AR18" s="50"/>
      <c r="AS18" s="51"/>
      <c r="AT18" s="52"/>
      <c r="AU18" s="347"/>
      <c r="AV18" s="347"/>
      <c r="AW18" s="348"/>
      <c r="AX18" s="348"/>
      <c r="AY18" s="349"/>
      <c r="AZ18" s="349"/>
      <c r="BA18" s="349"/>
      <c r="BB18" s="349"/>
      <c r="BC18" s="349"/>
      <c r="BD18" s="349"/>
    </row>
    <row r="19" spans="1:56" ht="39.950000000000003" customHeight="1" x14ac:dyDescent="0.4">
      <c r="A19" s="32"/>
      <c r="B19" s="49">
        <f t="shared" si="1"/>
        <v>8</v>
      </c>
      <c r="C19" s="343"/>
      <c r="D19" s="343"/>
      <c r="E19" s="344"/>
      <c r="F19" s="344"/>
      <c r="G19" s="345"/>
      <c r="H19" s="345"/>
      <c r="I19" s="345"/>
      <c r="J19" s="345"/>
      <c r="K19" s="345"/>
      <c r="L19" s="346"/>
      <c r="M19" s="346"/>
      <c r="N19" s="346"/>
      <c r="O19" s="346"/>
      <c r="P19" s="50"/>
      <c r="Q19" s="51"/>
      <c r="R19" s="51"/>
      <c r="S19" s="51"/>
      <c r="T19" s="51"/>
      <c r="U19" s="51"/>
      <c r="V19" s="52"/>
      <c r="W19" s="50"/>
      <c r="X19" s="51"/>
      <c r="Y19" s="51"/>
      <c r="Z19" s="51"/>
      <c r="AA19" s="51"/>
      <c r="AB19" s="51"/>
      <c r="AC19" s="52"/>
      <c r="AD19" s="50"/>
      <c r="AE19" s="51"/>
      <c r="AF19" s="51"/>
      <c r="AG19" s="51"/>
      <c r="AH19" s="51"/>
      <c r="AI19" s="51"/>
      <c r="AJ19" s="52"/>
      <c r="AK19" s="50"/>
      <c r="AL19" s="51"/>
      <c r="AM19" s="51"/>
      <c r="AN19" s="51"/>
      <c r="AO19" s="51"/>
      <c r="AP19" s="51"/>
      <c r="AQ19" s="52"/>
      <c r="AR19" s="50"/>
      <c r="AS19" s="51"/>
      <c r="AT19" s="52"/>
      <c r="AU19" s="347"/>
      <c r="AV19" s="347"/>
      <c r="AW19" s="348"/>
      <c r="AX19" s="348"/>
      <c r="AY19" s="349"/>
      <c r="AZ19" s="349"/>
      <c r="BA19" s="349"/>
      <c r="BB19" s="349"/>
      <c r="BC19" s="349"/>
      <c r="BD19" s="349"/>
    </row>
    <row r="20" spans="1:56" ht="39.950000000000003" customHeight="1" x14ac:dyDescent="0.4">
      <c r="A20" s="32"/>
      <c r="B20" s="49">
        <f t="shared" si="1"/>
        <v>9</v>
      </c>
      <c r="C20" s="343"/>
      <c r="D20" s="343"/>
      <c r="E20" s="344"/>
      <c r="F20" s="344"/>
      <c r="G20" s="345"/>
      <c r="H20" s="345"/>
      <c r="I20" s="345"/>
      <c r="J20" s="345"/>
      <c r="K20" s="345"/>
      <c r="L20" s="346"/>
      <c r="M20" s="346"/>
      <c r="N20" s="346"/>
      <c r="O20" s="346"/>
      <c r="P20" s="50"/>
      <c r="Q20" s="51"/>
      <c r="R20" s="51"/>
      <c r="S20" s="51"/>
      <c r="T20" s="51"/>
      <c r="U20" s="51"/>
      <c r="V20" s="52"/>
      <c r="W20" s="50"/>
      <c r="X20" s="51"/>
      <c r="Y20" s="51"/>
      <c r="Z20" s="51"/>
      <c r="AA20" s="51"/>
      <c r="AB20" s="51"/>
      <c r="AC20" s="52"/>
      <c r="AD20" s="50"/>
      <c r="AE20" s="51"/>
      <c r="AF20" s="51"/>
      <c r="AG20" s="51"/>
      <c r="AH20" s="51"/>
      <c r="AI20" s="51"/>
      <c r="AJ20" s="52"/>
      <c r="AK20" s="50"/>
      <c r="AL20" s="51"/>
      <c r="AM20" s="51"/>
      <c r="AN20" s="51"/>
      <c r="AO20" s="51"/>
      <c r="AP20" s="51"/>
      <c r="AQ20" s="52"/>
      <c r="AR20" s="50"/>
      <c r="AS20" s="51"/>
      <c r="AT20" s="52"/>
      <c r="AU20" s="347"/>
      <c r="AV20" s="347"/>
      <c r="AW20" s="348"/>
      <c r="AX20" s="348"/>
      <c r="AY20" s="349"/>
      <c r="AZ20" s="349"/>
      <c r="BA20" s="349"/>
      <c r="BB20" s="349"/>
      <c r="BC20" s="349"/>
      <c r="BD20" s="349"/>
    </row>
    <row r="21" spans="1:56" ht="39.950000000000003" customHeight="1" x14ac:dyDescent="0.4">
      <c r="A21" s="32"/>
      <c r="B21" s="49">
        <f t="shared" si="1"/>
        <v>10</v>
      </c>
      <c r="C21" s="343"/>
      <c r="D21" s="343"/>
      <c r="E21" s="344"/>
      <c r="F21" s="344"/>
      <c r="G21" s="345"/>
      <c r="H21" s="345"/>
      <c r="I21" s="345"/>
      <c r="J21" s="345"/>
      <c r="K21" s="345"/>
      <c r="L21" s="346"/>
      <c r="M21" s="346"/>
      <c r="N21" s="346"/>
      <c r="O21" s="346"/>
      <c r="P21" s="50"/>
      <c r="Q21" s="51"/>
      <c r="R21" s="51"/>
      <c r="S21" s="51"/>
      <c r="T21" s="51"/>
      <c r="U21" s="51"/>
      <c r="V21" s="52"/>
      <c r="W21" s="50"/>
      <c r="X21" s="51"/>
      <c r="Y21" s="51"/>
      <c r="Z21" s="51"/>
      <c r="AA21" s="51"/>
      <c r="AB21" s="51"/>
      <c r="AC21" s="52"/>
      <c r="AD21" s="50"/>
      <c r="AE21" s="51"/>
      <c r="AF21" s="51"/>
      <c r="AG21" s="51"/>
      <c r="AH21" s="51"/>
      <c r="AI21" s="51"/>
      <c r="AJ21" s="52"/>
      <c r="AK21" s="50"/>
      <c r="AL21" s="51"/>
      <c r="AM21" s="51"/>
      <c r="AN21" s="51"/>
      <c r="AO21" s="51"/>
      <c r="AP21" s="51"/>
      <c r="AQ21" s="52"/>
      <c r="AR21" s="50"/>
      <c r="AS21" s="51"/>
      <c r="AT21" s="52"/>
      <c r="AU21" s="347"/>
      <c r="AV21" s="347"/>
      <c r="AW21" s="348"/>
      <c r="AX21" s="348"/>
      <c r="AY21" s="349"/>
      <c r="AZ21" s="349"/>
      <c r="BA21" s="349"/>
      <c r="BB21" s="349"/>
      <c r="BC21" s="349"/>
      <c r="BD21" s="349"/>
    </row>
    <row r="22" spans="1:56" ht="39.950000000000003" customHeight="1" x14ac:dyDescent="0.4">
      <c r="A22" s="32"/>
      <c r="B22" s="49">
        <f t="shared" si="1"/>
        <v>11</v>
      </c>
      <c r="C22" s="343"/>
      <c r="D22" s="343"/>
      <c r="E22" s="344"/>
      <c r="F22" s="344"/>
      <c r="G22" s="345"/>
      <c r="H22" s="345"/>
      <c r="I22" s="345"/>
      <c r="J22" s="345"/>
      <c r="K22" s="345"/>
      <c r="L22" s="346"/>
      <c r="M22" s="346"/>
      <c r="N22" s="346"/>
      <c r="O22" s="346"/>
      <c r="P22" s="50"/>
      <c r="Q22" s="51"/>
      <c r="R22" s="51"/>
      <c r="S22" s="51"/>
      <c r="T22" s="51"/>
      <c r="U22" s="51"/>
      <c r="V22" s="52"/>
      <c r="W22" s="50"/>
      <c r="X22" s="51"/>
      <c r="Y22" s="51"/>
      <c r="Z22" s="51"/>
      <c r="AA22" s="51"/>
      <c r="AB22" s="51"/>
      <c r="AC22" s="52"/>
      <c r="AD22" s="50"/>
      <c r="AE22" s="51"/>
      <c r="AF22" s="51"/>
      <c r="AG22" s="51"/>
      <c r="AH22" s="51"/>
      <c r="AI22" s="51"/>
      <c r="AJ22" s="52"/>
      <c r="AK22" s="50"/>
      <c r="AL22" s="51"/>
      <c r="AM22" s="51"/>
      <c r="AN22" s="51"/>
      <c r="AO22" s="51"/>
      <c r="AP22" s="51"/>
      <c r="AQ22" s="52"/>
      <c r="AR22" s="50"/>
      <c r="AS22" s="51"/>
      <c r="AT22" s="52"/>
      <c r="AU22" s="347"/>
      <c r="AV22" s="347"/>
      <c r="AW22" s="348"/>
      <c r="AX22" s="348"/>
      <c r="AY22" s="349"/>
      <c r="AZ22" s="349"/>
      <c r="BA22" s="349"/>
      <c r="BB22" s="349"/>
      <c r="BC22" s="349"/>
      <c r="BD22" s="349"/>
    </row>
    <row r="23" spans="1:56" ht="39.950000000000003" customHeight="1" x14ac:dyDescent="0.4">
      <c r="A23" s="32"/>
      <c r="B23" s="49">
        <f t="shared" si="1"/>
        <v>12</v>
      </c>
      <c r="C23" s="343"/>
      <c r="D23" s="343"/>
      <c r="E23" s="344"/>
      <c r="F23" s="344"/>
      <c r="G23" s="345"/>
      <c r="H23" s="345"/>
      <c r="I23" s="345"/>
      <c r="J23" s="345"/>
      <c r="K23" s="345"/>
      <c r="L23" s="346"/>
      <c r="M23" s="346"/>
      <c r="N23" s="346"/>
      <c r="O23" s="346"/>
      <c r="P23" s="50"/>
      <c r="Q23" s="51"/>
      <c r="R23" s="51"/>
      <c r="S23" s="51"/>
      <c r="T23" s="51"/>
      <c r="U23" s="51"/>
      <c r="V23" s="52"/>
      <c r="W23" s="50"/>
      <c r="X23" s="51"/>
      <c r="Y23" s="51"/>
      <c r="Z23" s="51"/>
      <c r="AA23" s="51"/>
      <c r="AB23" s="51"/>
      <c r="AC23" s="52"/>
      <c r="AD23" s="50"/>
      <c r="AE23" s="51"/>
      <c r="AF23" s="51"/>
      <c r="AG23" s="51"/>
      <c r="AH23" s="51"/>
      <c r="AI23" s="51"/>
      <c r="AJ23" s="52"/>
      <c r="AK23" s="50"/>
      <c r="AL23" s="51"/>
      <c r="AM23" s="51"/>
      <c r="AN23" s="51"/>
      <c r="AO23" s="51"/>
      <c r="AP23" s="51"/>
      <c r="AQ23" s="52"/>
      <c r="AR23" s="50"/>
      <c r="AS23" s="51"/>
      <c r="AT23" s="52"/>
      <c r="AU23" s="347"/>
      <c r="AV23" s="347"/>
      <c r="AW23" s="348"/>
      <c r="AX23" s="348"/>
      <c r="AY23" s="349"/>
      <c r="AZ23" s="349"/>
      <c r="BA23" s="349"/>
      <c r="BB23" s="349"/>
      <c r="BC23" s="349"/>
      <c r="BD23" s="349"/>
    </row>
    <row r="24" spans="1:56" ht="39.950000000000003" customHeight="1" x14ac:dyDescent="0.4">
      <c r="A24" s="32"/>
      <c r="B24" s="49">
        <f t="shared" si="1"/>
        <v>13</v>
      </c>
      <c r="C24" s="343"/>
      <c r="D24" s="343"/>
      <c r="E24" s="344"/>
      <c r="F24" s="344"/>
      <c r="G24" s="345"/>
      <c r="H24" s="345"/>
      <c r="I24" s="345"/>
      <c r="J24" s="345"/>
      <c r="K24" s="345"/>
      <c r="L24" s="346"/>
      <c r="M24" s="346"/>
      <c r="N24" s="346"/>
      <c r="O24" s="346"/>
      <c r="P24" s="50"/>
      <c r="Q24" s="51"/>
      <c r="R24" s="51"/>
      <c r="S24" s="51"/>
      <c r="T24" s="51"/>
      <c r="U24" s="51"/>
      <c r="V24" s="52"/>
      <c r="W24" s="50"/>
      <c r="X24" s="51"/>
      <c r="Y24" s="51"/>
      <c r="Z24" s="51"/>
      <c r="AA24" s="51"/>
      <c r="AB24" s="51"/>
      <c r="AC24" s="52"/>
      <c r="AD24" s="50"/>
      <c r="AE24" s="51"/>
      <c r="AF24" s="51"/>
      <c r="AG24" s="51"/>
      <c r="AH24" s="51"/>
      <c r="AI24" s="51"/>
      <c r="AJ24" s="52"/>
      <c r="AK24" s="50"/>
      <c r="AL24" s="51"/>
      <c r="AM24" s="51"/>
      <c r="AN24" s="51"/>
      <c r="AO24" s="51"/>
      <c r="AP24" s="51"/>
      <c r="AQ24" s="52"/>
      <c r="AR24" s="50"/>
      <c r="AS24" s="51"/>
      <c r="AT24" s="52"/>
      <c r="AU24" s="347"/>
      <c r="AV24" s="347"/>
      <c r="AW24" s="348"/>
      <c r="AX24" s="348"/>
      <c r="AY24" s="349"/>
      <c r="AZ24" s="349"/>
      <c r="BA24" s="349"/>
      <c r="BB24" s="349"/>
      <c r="BC24" s="349"/>
      <c r="BD24" s="349"/>
    </row>
    <row r="25" spans="1:56" ht="39.950000000000003" customHeight="1" x14ac:dyDescent="0.4">
      <c r="A25" s="32"/>
      <c r="B25" s="49">
        <f t="shared" si="1"/>
        <v>14</v>
      </c>
      <c r="C25" s="343"/>
      <c r="D25" s="343"/>
      <c r="E25" s="344"/>
      <c r="F25" s="344"/>
      <c r="G25" s="345"/>
      <c r="H25" s="345"/>
      <c r="I25" s="345"/>
      <c r="J25" s="345"/>
      <c r="K25" s="345"/>
      <c r="L25" s="346"/>
      <c r="M25" s="346"/>
      <c r="N25" s="346"/>
      <c r="O25" s="346"/>
      <c r="P25" s="50"/>
      <c r="Q25" s="51"/>
      <c r="R25" s="51"/>
      <c r="S25" s="51"/>
      <c r="T25" s="51"/>
      <c r="U25" s="51"/>
      <c r="V25" s="52"/>
      <c r="W25" s="50"/>
      <c r="X25" s="51"/>
      <c r="Y25" s="51"/>
      <c r="Z25" s="51"/>
      <c r="AA25" s="51"/>
      <c r="AB25" s="51"/>
      <c r="AC25" s="52"/>
      <c r="AD25" s="50"/>
      <c r="AE25" s="51"/>
      <c r="AF25" s="51"/>
      <c r="AG25" s="51"/>
      <c r="AH25" s="51"/>
      <c r="AI25" s="51"/>
      <c r="AJ25" s="52"/>
      <c r="AK25" s="50"/>
      <c r="AL25" s="51"/>
      <c r="AM25" s="51"/>
      <c r="AN25" s="51"/>
      <c r="AO25" s="51"/>
      <c r="AP25" s="51"/>
      <c r="AQ25" s="52"/>
      <c r="AR25" s="50"/>
      <c r="AS25" s="51"/>
      <c r="AT25" s="52"/>
      <c r="AU25" s="347"/>
      <c r="AV25" s="347"/>
      <c r="AW25" s="348"/>
      <c r="AX25" s="348"/>
      <c r="AY25" s="349"/>
      <c r="AZ25" s="349"/>
      <c r="BA25" s="349"/>
      <c r="BB25" s="349"/>
      <c r="BC25" s="349"/>
      <c r="BD25" s="349"/>
    </row>
    <row r="26" spans="1:56" ht="39.950000000000003" customHeight="1" x14ac:dyDescent="0.4">
      <c r="A26" s="32"/>
      <c r="B26" s="49">
        <f t="shared" si="1"/>
        <v>15</v>
      </c>
      <c r="C26" s="343"/>
      <c r="D26" s="343"/>
      <c r="E26" s="344"/>
      <c r="F26" s="344"/>
      <c r="G26" s="345"/>
      <c r="H26" s="345"/>
      <c r="I26" s="345"/>
      <c r="J26" s="345"/>
      <c r="K26" s="345"/>
      <c r="L26" s="346"/>
      <c r="M26" s="346"/>
      <c r="N26" s="346"/>
      <c r="O26" s="346"/>
      <c r="P26" s="50"/>
      <c r="Q26" s="51"/>
      <c r="R26" s="51"/>
      <c r="S26" s="51"/>
      <c r="T26" s="51"/>
      <c r="U26" s="51"/>
      <c r="V26" s="52"/>
      <c r="W26" s="50"/>
      <c r="X26" s="51"/>
      <c r="Y26" s="51"/>
      <c r="Z26" s="51"/>
      <c r="AA26" s="51"/>
      <c r="AB26" s="51"/>
      <c r="AC26" s="52"/>
      <c r="AD26" s="50"/>
      <c r="AE26" s="51"/>
      <c r="AF26" s="51"/>
      <c r="AG26" s="51"/>
      <c r="AH26" s="51"/>
      <c r="AI26" s="51"/>
      <c r="AJ26" s="52"/>
      <c r="AK26" s="50"/>
      <c r="AL26" s="51"/>
      <c r="AM26" s="51"/>
      <c r="AN26" s="51"/>
      <c r="AO26" s="51"/>
      <c r="AP26" s="51"/>
      <c r="AQ26" s="52"/>
      <c r="AR26" s="50"/>
      <c r="AS26" s="51"/>
      <c r="AT26" s="52"/>
      <c r="AU26" s="347"/>
      <c r="AV26" s="347"/>
      <c r="AW26" s="348"/>
      <c r="AX26" s="348"/>
      <c r="AY26" s="349"/>
      <c r="AZ26" s="349"/>
      <c r="BA26" s="349"/>
      <c r="BB26" s="349"/>
      <c r="BC26" s="349"/>
      <c r="BD26" s="349"/>
    </row>
    <row r="27" spans="1:56" ht="39.950000000000003" customHeight="1" x14ac:dyDescent="0.4">
      <c r="A27" s="32"/>
      <c r="B27" s="49">
        <f t="shared" si="1"/>
        <v>16</v>
      </c>
      <c r="C27" s="53"/>
      <c r="D27" s="54"/>
      <c r="E27" s="55"/>
      <c r="F27" s="56"/>
      <c r="G27" s="57"/>
      <c r="H27" s="58"/>
      <c r="I27" s="58"/>
      <c r="J27" s="58"/>
      <c r="K27" s="59"/>
      <c r="L27" s="55"/>
      <c r="M27" s="60"/>
      <c r="N27" s="60"/>
      <c r="O27" s="61"/>
      <c r="P27" s="50"/>
      <c r="Q27" s="51"/>
      <c r="R27" s="51"/>
      <c r="S27" s="51"/>
      <c r="T27" s="51"/>
      <c r="U27" s="51"/>
      <c r="V27" s="52"/>
      <c r="W27" s="50"/>
      <c r="X27" s="51"/>
      <c r="Y27" s="51"/>
      <c r="Z27" s="51"/>
      <c r="AA27" s="51"/>
      <c r="AB27" s="51"/>
      <c r="AC27" s="52"/>
      <c r="AD27" s="50"/>
      <c r="AE27" s="51"/>
      <c r="AF27" s="51"/>
      <c r="AG27" s="51"/>
      <c r="AH27" s="51"/>
      <c r="AI27" s="51"/>
      <c r="AJ27" s="52"/>
      <c r="AK27" s="50"/>
      <c r="AL27" s="51"/>
      <c r="AM27" s="51"/>
      <c r="AN27" s="51"/>
      <c r="AO27" s="51"/>
      <c r="AP27" s="51"/>
      <c r="AQ27" s="52"/>
      <c r="AR27" s="50"/>
      <c r="AS27" s="51"/>
      <c r="AT27" s="52"/>
      <c r="AU27" s="62"/>
      <c r="AV27" s="63"/>
      <c r="AW27" s="64"/>
      <c r="AX27" s="65"/>
      <c r="AY27" s="66"/>
      <c r="AZ27" s="67"/>
      <c r="BA27" s="67"/>
      <c r="BB27" s="67"/>
      <c r="BC27" s="67"/>
      <c r="BD27" s="68"/>
    </row>
    <row r="28" spans="1:56" ht="39.950000000000003" customHeight="1" x14ac:dyDescent="0.4">
      <c r="A28" s="32"/>
      <c r="B28" s="49">
        <f t="shared" si="1"/>
        <v>17</v>
      </c>
      <c r="C28" s="53"/>
      <c r="D28" s="54"/>
      <c r="E28" s="55"/>
      <c r="F28" s="56"/>
      <c r="G28" s="57"/>
      <c r="H28" s="58"/>
      <c r="I28" s="58"/>
      <c r="J28" s="58"/>
      <c r="K28" s="59"/>
      <c r="L28" s="55"/>
      <c r="M28" s="60"/>
      <c r="N28" s="60"/>
      <c r="O28" s="61"/>
      <c r="P28" s="50"/>
      <c r="Q28" s="51"/>
      <c r="R28" s="51"/>
      <c r="S28" s="51"/>
      <c r="T28" s="51"/>
      <c r="U28" s="51"/>
      <c r="V28" s="52"/>
      <c r="W28" s="50"/>
      <c r="X28" s="51"/>
      <c r="Y28" s="51"/>
      <c r="Z28" s="51"/>
      <c r="AA28" s="51"/>
      <c r="AB28" s="51"/>
      <c r="AC28" s="52"/>
      <c r="AD28" s="50"/>
      <c r="AE28" s="51"/>
      <c r="AF28" s="51"/>
      <c r="AG28" s="51"/>
      <c r="AH28" s="51"/>
      <c r="AI28" s="51"/>
      <c r="AJ28" s="52"/>
      <c r="AK28" s="50"/>
      <c r="AL28" s="51"/>
      <c r="AM28" s="51"/>
      <c r="AN28" s="51"/>
      <c r="AO28" s="51"/>
      <c r="AP28" s="51"/>
      <c r="AQ28" s="52"/>
      <c r="AR28" s="50"/>
      <c r="AS28" s="51"/>
      <c r="AT28" s="52"/>
      <c r="AU28" s="62"/>
      <c r="AV28" s="63"/>
      <c r="AW28" s="64"/>
      <c r="AX28" s="65"/>
      <c r="AY28" s="66"/>
      <c r="AZ28" s="67"/>
      <c r="BA28" s="67"/>
      <c r="BB28" s="67"/>
      <c r="BC28" s="67"/>
      <c r="BD28" s="68"/>
    </row>
    <row r="29" spans="1:56" ht="39.950000000000003" customHeight="1" x14ac:dyDescent="0.4">
      <c r="A29" s="32"/>
      <c r="B29" s="49">
        <f t="shared" si="1"/>
        <v>18</v>
      </c>
      <c r="C29" s="53"/>
      <c r="D29" s="54"/>
      <c r="E29" s="55"/>
      <c r="F29" s="56"/>
      <c r="G29" s="57"/>
      <c r="H29" s="58"/>
      <c r="I29" s="58"/>
      <c r="J29" s="58"/>
      <c r="K29" s="59"/>
      <c r="L29" s="55"/>
      <c r="M29" s="60"/>
      <c r="N29" s="60"/>
      <c r="O29" s="61"/>
      <c r="P29" s="50"/>
      <c r="Q29" s="51"/>
      <c r="R29" s="51"/>
      <c r="S29" s="51"/>
      <c r="T29" s="51"/>
      <c r="U29" s="51"/>
      <c r="V29" s="52"/>
      <c r="W29" s="50"/>
      <c r="X29" s="51"/>
      <c r="Y29" s="51"/>
      <c r="Z29" s="51"/>
      <c r="AA29" s="51"/>
      <c r="AB29" s="51"/>
      <c r="AC29" s="52"/>
      <c r="AD29" s="50"/>
      <c r="AE29" s="51"/>
      <c r="AF29" s="51"/>
      <c r="AG29" s="51"/>
      <c r="AH29" s="51"/>
      <c r="AI29" s="51"/>
      <c r="AJ29" s="52"/>
      <c r="AK29" s="50"/>
      <c r="AL29" s="51"/>
      <c r="AM29" s="51"/>
      <c r="AN29" s="51"/>
      <c r="AO29" s="51"/>
      <c r="AP29" s="51"/>
      <c r="AQ29" s="52"/>
      <c r="AR29" s="50"/>
      <c r="AS29" s="51"/>
      <c r="AT29" s="52"/>
      <c r="AU29" s="62"/>
      <c r="AV29" s="63"/>
      <c r="AW29" s="64"/>
      <c r="AX29" s="65"/>
      <c r="AY29" s="66"/>
      <c r="AZ29" s="67"/>
      <c r="BA29" s="67"/>
      <c r="BB29" s="67"/>
      <c r="BC29" s="67"/>
      <c r="BD29" s="68"/>
    </row>
    <row r="30" spans="1:56" ht="39.950000000000003" customHeight="1" x14ac:dyDescent="0.4">
      <c r="A30" s="32"/>
      <c r="B30" s="49">
        <f t="shared" si="1"/>
        <v>19</v>
      </c>
      <c r="C30" s="53"/>
      <c r="D30" s="54"/>
      <c r="E30" s="55"/>
      <c r="F30" s="56"/>
      <c r="G30" s="57"/>
      <c r="H30" s="58"/>
      <c r="I30" s="58"/>
      <c r="J30" s="58"/>
      <c r="K30" s="59"/>
      <c r="L30" s="55"/>
      <c r="M30" s="60"/>
      <c r="N30" s="60"/>
      <c r="O30" s="61"/>
      <c r="P30" s="50"/>
      <c r="Q30" s="51"/>
      <c r="R30" s="51"/>
      <c r="S30" s="51"/>
      <c r="T30" s="51"/>
      <c r="U30" s="51"/>
      <c r="V30" s="52"/>
      <c r="W30" s="50"/>
      <c r="X30" s="51"/>
      <c r="Y30" s="51"/>
      <c r="Z30" s="51"/>
      <c r="AA30" s="51"/>
      <c r="AB30" s="51"/>
      <c r="AC30" s="52"/>
      <c r="AD30" s="50"/>
      <c r="AE30" s="51"/>
      <c r="AF30" s="51"/>
      <c r="AG30" s="51"/>
      <c r="AH30" s="51"/>
      <c r="AI30" s="51"/>
      <c r="AJ30" s="52"/>
      <c r="AK30" s="50"/>
      <c r="AL30" s="51"/>
      <c r="AM30" s="51"/>
      <c r="AN30" s="51"/>
      <c r="AO30" s="51"/>
      <c r="AP30" s="51"/>
      <c r="AQ30" s="52"/>
      <c r="AR30" s="50"/>
      <c r="AS30" s="51"/>
      <c r="AT30" s="52"/>
      <c r="AU30" s="62"/>
      <c r="AV30" s="63"/>
      <c r="AW30" s="64"/>
      <c r="AX30" s="65"/>
      <c r="AY30" s="66"/>
      <c r="AZ30" s="67"/>
      <c r="BA30" s="67"/>
      <c r="BB30" s="67"/>
      <c r="BC30" s="67"/>
      <c r="BD30" s="68"/>
    </row>
    <row r="31" spans="1:56" ht="39.950000000000003" customHeight="1" x14ac:dyDescent="0.4">
      <c r="A31" s="32"/>
      <c r="B31" s="49">
        <f t="shared" si="1"/>
        <v>20</v>
      </c>
      <c r="C31" s="53"/>
      <c r="D31" s="54"/>
      <c r="E31" s="55"/>
      <c r="F31" s="56"/>
      <c r="G31" s="57"/>
      <c r="H31" s="58"/>
      <c r="I31" s="58"/>
      <c r="J31" s="58"/>
      <c r="K31" s="59"/>
      <c r="L31" s="55"/>
      <c r="M31" s="60"/>
      <c r="N31" s="60"/>
      <c r="O31" s="61"/>
      <c r="P31" s="50"/>
      <c r="Q31" s="51"/>
      <c r="R31" s="51"/>
      <c r="S31" s="51"/>
      <c r="T31" s="51"/>
      <c r="U31" s="51"/>
      <c r="V31" s="52"/>
      <c r="W31" s="50"/>
      <c r="X31" s="51"/>
      <c r="Y31" s="51"/>
      <c r="Z31" s="51"/>
      <c r="AA31" s="51"/>
      <c r="AB31" s="51"/>
      <c r="AC31" s="52"/>
      <c r="AD31" s="50"/>
      <c r="AE31" s="51"/>
      <c r="AF31" s="51"/>
      <c r="AG31" s="51"/>
      <c r="AH31" s="51"/>
      <c r="AI31" s="51"/>
      <c r="AJ31" s="52"/>
      <c r="AK31" s="50"/>
      <c r="AL31" s="51"/>
      <c r="AM31" s="51"/>
      <c r="AN31" s="51"/>
      <c r="AO31" s="51"/>
      <c r="AP31" s="51"/>
      <c r="AQ31" s="52"/>
      <c r="AR31" s="50"/>
      <c r="AS31" s="51"/>
      <c r="AT31" s="52"/>
      <c r="AU31" s="62"/>
      <c r="AV31" s="63"/>
      <c r="AW31" s="64"/>
      <c r="AX31" s="65"/>
      <c r="AY31" s="66"/>
      <c r="AZ31" s="67"/>
      <c r="BA31" s="67"/>
      <c r="BB31" s="67"/>
      <c r="BC31" s="67"/>
      <c r="BD31" s="68"/>
    </row>
    <row r="32" spans="1:56" ht="39.950000000000003" customHeight="1" x14ac:dyDescent="0.4">
      <c r="A32" s="32"/>
      <c r="B32" s="49">
        <f t="shared" si="1"/>
        <v>21</v>
      </c>
      <c r="C32" s="53"/>
      <c r="D32" s="54"/>
      <c r="E32" s="55"/>
      <c r="F32" s="56"/>
      <c r="G32" s="57"/>
      <c r="H32" s="58"/>
      <c r="I32" s="58"/>
      <c r="J32" s="58"/>
      <c r="K32" s="59"/>
      <c r="L32" s="55"/>
      <c r="M32" s="60"/>
      <c r="N32" s="60"/>
      <c r="O32" s="61"/>
      <c r="P32" s="50"/>
      <c r="Q32" s="51"/>
      <c r="R32" s="51"/>
      <c r="S32" s="51"/>
      <c r="T32" s="51"/>
      <c r="U32" s="51"/>
      <c r="V32" s="52"/>
      <c r="W32" s="50"/>
      <c r="X32" s="51"/>
      <c r="Y32" s="51"/>
      <c r="Z32" s="51"/>
      <c r="AA32" s="51"/>
      <c r="AB32" s="51"/>
      <c r="AC32" s="52"/>
      <c r="AD32" s="50"/>
      <c r="AE32" s="51"/>
      <c r="AF32" s="51"/>
      <c r="AG32" s="51"/>
      <c r="AH32" s="51"/>
      <c r="AI32" s="51"/>
      <c r="AJ32" s="52"/>
      <c r="AK32" s="50"/>
      <c r="AL32" s="51"/>
      <c r="AM32" s="51"/>
      <c r="AN32" s="51"/>
      <c r="AO32" s="51"/>
      <c r="AP32" s="51"/>
      <c r="AQ32" s="52"/>
      <c r="AR32" s="50"/>
      <c r="AS32" s="51"/>
      <c r="AT32" s="52"/>
      <c r="AU32" s="62"/>
      <c r="AV32" s="63"/>
      <c r="AW32" s="64"/>
      <c r="AX32" s="65"/>
      <c r="AY32" s="66"/>
      <c r="AZ32" s="67"/>
      <c r="BA32" s="67"/>
      <c r="BB32" s="67"/>
      <c r="BC32" s="67"/>
      <c r="BD32" s="68"/>
    </row>
    <row r="33" spans="1:58" ht="39.950000000000003" customHeight="1" x14ac:dyDescent="0.4">
      <c r="A33" s="32"/>
      <c r="B33" s="49">
        <f t="shared" si="1"/>
        <v>22</v>
      </c>
      <c r="C33" s="53"/>
      <c r="D33" s="54"/>
      <c r="E33" s="55"/>
      <c r="F33" s="56"/>
      <c r="G33" s="57"/>
      <c r="H33" s="58"/>
      <c r="I33" s="58"/>
      <c r="J33" s="58"/>
      <c r="K33" s="59"/>
      <c r="L33" s="55"/>
      <c r="M33" s="60"/>
      <c r="N33" s="60"/>
      <c r="O33" s="61"/>
      <c r="P33" s="50"/>
      <c r="Q33" s="51"/>
      <c r="R33" s="51"/>
      <c r="S33" s="51"/>
      <c r="T33" s="51"/>
      <c r="U33" s="51"/>
      <c r="V33" s="52"/>
      <c r="W33" s="50"/>
      <c r="X33" s="51"/>
      <c r="Y33" s="51"/>
      <c r="Z33" s="51"/>
      <c r="AA33" s="51"/>
      <c r="AB33" s="51"/>
      <c r="AC33" s="52"/>
      <c r="AD33" s="50"/>
      <c r="AE33" s="51"/>
      <c r="AF33" s="51"/>
      <c r="AG33" s="51"/>
      <c r="AH33" s="51"/>
      <c r="AI33" s="51"/>
      <c r="AJ33" s="52"/>
      <c r="AK33" s="50"/>
      <c r="AL33" s="51"/>
      <c r="AM33" s="51"/>
      <c r="AN33" s="51"/>
      <c r="AO33" s="51"/>
      <c r="AP33" s="51"/>
      <c r="AQ33" s="52"/>
      <c r="AR33" s="50"/>
      <c r="AS33" s="51"/>
      <c r="AT33" s="52"/>
      <c r="AU33" s="62"/>
      <c r="AV33" s="63"/>
      <c r="AW33" s="64"/>
      <c r="AX33" s="65"/>
      <c r="AY33" s="66"/>
      <c r="AZ33" s="67"/>
      <c r="BA33" s="67"/>
      <c r="BB33" s="67"/>
      <c r="BC33" s="67"/>
      <c r="BD33" s="68"/>
    </row>
    <row r="34" spans="1:58" ht="39.950000000000003" customHeight="1" x14ac:dyDescent="0.4">
      <c r="A34" s="32"/>
      <c r="B34" s="49">
        <f t="shared" si="1"/>
        <v>23</v>
      </c>
      <c r="C34" s="53"/>
      <c r="D34" s="54"/>
      <c r="E34" s="55"/>
      <c r="F34" s="56"/>
      <c r="G34" s="57"/>
      <c r="H34" s="58"/>
      <c r="I34" s="58"/>
      <c r="J34" s="58"/>
      <c r="K34" s="59"/>
      <c r="L34" s="55"/>
      <c r="M34" s="60"/>
      <c r="N34" s="60"/>
      <c r="O34" s="61"/>
      <c r="P34" s="50"/>
      <c r="Q34" s="51"/>
      <c r="R34" s="51"/>
      <c r="S34" s="51"/>
      <c r="T34" s="51"/>
      <c r="U34" s="51"/>
      <c r="V34" s="52"/>
      <c r="W34" s="50"/>
      <c r="X34" s="51"/>
      <c r="Y34" s="51"/>
      <c r="Z34" s="51"/>
      <c r="AA34" s="51"/>
      <c r="AB34" s="51"/>
      <c r="AC34" s="52"/>
      <c r="AD34" s="50"/>
      <c r="AE34" s="51"/>
      <c r="AF34" s="51"/>
      <c r="AG34" s="51"/>
      <c r="AH34" s="51"/>
      <c r="AI34" s="51"/>
      <c r="AJ34" s="52"/>
      <c r="AK34" s="50"/>
      <c r="AL34" s="51"/>
      <c r="AM34" s="51"/>
      <c r="AN34" s="51"/>
      <c r="AO34" s="51"/>
      <c r="AP34" s="51"/>
      <c r="AQ34" s="52"/>
      <c r="AR34" s="50"/>
      <c r="AS34" s="51"/>
      <c r="AT34" s="52"/>
      <c r="AU34" s="62"/>
      <c r="AV34" s="63"/>
      <c r="AW34" s="64"/>
      <c r="AX34" s="65"/>
      <c r="AY34" s="66"/>
      <c r="AZ34" s="67"/>
      <c r="BA34" s="67"/>
      <c r="BB34" s="67"/>
      <c r="BC34" s="67"/>
      <c r="BD34" s="68"/>
    </row>
    <row r="35" spans="1:58" ht="39.950000000000003" customHeight="1" x14ac:dyDescent="0.4">
      <c r="A35" s="32"/>
      <c r="B35" s="49">
        <f t="shared" si="1"/>
        <v>24</v>
      </c>
      <c r="C35" s="53"/>
      <c r="D35" s="54"/>
      <c r="E35" s="55"/>
      <c r="F35" s="56"/>
      <c r="G35" s="57"/>
      <c r="H35" s="58"/>
      <c r="I35" s="58"/>
      <c r="J35" s="58"/>
      <c r="K35" s="59"/>
      <c r="L35" s="55"/>
      <c r="M35" s="60"/>
      <c r="N35" s="60"/>
      <c r="O35" s="61"/>
      <c r="P35" s="50"/>
      <c r="Q35" s="51"/>
      <c r="R35" s="51"/>
      <c r="S35" s="51"/>
      <c r="T35" s="51"/>
      <c r="U35" s="51"/>
      <c r="V35" s="52"/>
      <c r="W35" s="50"/>
      <c r="X35" s="51"/>
      <c r="Y35" s="51"/>
      <c r="Z35" s="51"/>
      <c r="AA35" s="51"/>
      <c r="AB35" s="51"/>
      <c r="AC35" s="52"/>
      <c r="AD35" s="50"/>
      <c r="AE35" s="51"/>
      <c r="AF35" s="51"/>
      <c r="AG35" s="51"/>
      <c r="AH35" s="51"/>
      <c r="AI35" s="51"/>
      <c r="AJ35" s="52"/>
      <c r="AK35" s="50"/>
      <c r="AL35" s="51"/>
      <c r="AM35" s="51"/>
      <c r="AN35" s="51"/>
      <c r="AO35" s="51"/>
      <c r="AP35" s="51"/>
      <c r="AQ35" s="52"/>
      <c r="AR35" s="50"/>
      <c r="AS35" s="51"/>
      <c r="AT35" s="52"/>
      <c r="AU35" s="62"/>
      <c r="AV35" s="63"/>
      <c r="AW35" s="64"/>
      <c r="AX35" s="65"/>
      <c r="AY35" s="66"/>
      <c r="AZ35" s="67"/>
      <c r="BA35" s="67"/>
      <c r="BB35" s="67"/>
      <c r="BC35" s="67"/>
      <c r="BD35" s="68"/>
    </row>
    <row r="36" spans="1:58" ht="39.950000000000003" customHeight="1" x14ac:dyDescent="0.4">
      <c r="A36" s="32"/>
      <c r="B36" s="49">
        <f t="shared" si="1"/>
        <v>25</v>
      </c>
      <c r="C36" s="53"/>
      <c r="D36" s="54"/>
      <c r="E36" s="55"/>
      <c r="F36" s="56"/>
      <c r="G36" s="57"/>
      <c r="H36" s="58"/>
      <c r="I36" s="58"/>
      <c r="J36" s="58"/>
      <c r="K36" s="59"/>
      <c r="L36" s="55"/>
      <c r="M36" s="60"/>
      <c r="N36" s="60"/>
      <c r="O36" s="61"/>
      <c r="P36" s="50"/>
      <c r="Q36" s="51"/>
      <c r="R36" s="51"/>
      <c r="S36" s="51"/>
      <c r="T36" s="51"/>
      <c r="U36" s="51"/>
      <c r="V36" s="52"/>
      <c r="W36" s="50"/>
      <c r="X36" s="51"/>
      <c r="Y36" s="51"/>
      <c r="Z36" s="51"/>
      <c r="AA36" s="51"/>
      <c r="AB36" s="51"/>
      <c r="AC36" s="52"/>
      <c r="AD36" s="50"/>
      <c r="AE36" s="51"/>
      <c r="AF36" s="51"/>
      <c r="AG36" s="51"/>
      <c r="AH36" s="51"/>
      <c r="AI36" s="51"/>
      <c r="AJ36" s="52"/>
      <c r="AK36" s="50"/>
      <c r="AL36" s="51"/>
      <c r="AM36" s="51"/>
      <c r="AN36" s="51"/>
      <c r="AO36" s="51"/>
      <c r="AP36" s="51"/>
      <c r="AQ36" s="52"/>
      <c r="AR36" s="50"/>
      <c r="AS36" s="51"/>
      <c r="AT36" s="52"/>
      <c r="AU36" s="62"/>
      <c r="AV36" s="63"/>
      <c r="AW36" s="64"/>
      <c r="AX36" s="65"/>
      <c r="AY36" s="66"/>
      <c r="AZ36" s="67"/>
      <c r="BA36" s="67"/>
      <c r="BB36" s="67"/>
      <c r="BC36" s="67"/>
      <c r="BD36" s="68"/>
    </row>
    <row r="37" spans="1:58" ht="39.950000000000003" customHeight="1" x14ac:dyDescent="0.4">
      <c r="A37" s="32"/>
      <c r="B37" s="49">
        <f t="shared" si="1"/>
        <v>26</v>
      </c>
      <c r="C37" s="343"/>
      <c r="D37" s="343"/>
      <c r="E37" s="344"/>
      <c r="F37" s="344"/>
      <c r="G37" s="345"/>
      <c r="H37" s="345"/>
      <c r="I37" s="345"/>
      <c r="J37" s="345"/>
      <c r="K37" s="345"/>
      <c r="L37" s="346"/>
      <c r="M37" s="346"/>
      <c r="N37" s="346"/>
      <c r="O37" s="346"/>
      <c r="P37" s="50"/>
      <c r="Q37" s="51"/>
      <c r="R37" s="51"/>
      <c r="S37" s="51"/>
      <c r="T37" s="51"/>
      <c r="U37" s="51"/>
      <c r="V37" s="52"/>
      <c r="W37" s="50"/>
      <c r="X37" s="51"/>
      <c r="Y37" s="51"/>
      <c r="Z37" s="51"/>
      <c r="AA37" s="51"/>
      <c r="AB37" s="51"/>
      <c r="AC37" s="52"/>
      <c r="AD37" s="50"/>
      <c r="AE37" s="51"/>
      <c r="AF37" s="51"/>
      <c r="AG37" s="51"/>
      <c r="AH37" s="51"/>
      <c r="AI37" s="51"/>
      <c r="AJ37" s="52"/>
      <c r="AK37" s="50"/>
      <c r="AL37" s="51"/>
      <c r="AM37" s="51"/>
      <c r="AN37" s="51"/>
      <c r="AO37" s="51"/>
      <c r="AP37" s="51"/>
      <c r="AQ37" s="52"/>
      <c r="AR37" s="50"/>
      <c r="AS37" s="51"/>
      <c r="AT37" s="52"/>
      <c r="AU37" s="347"/>
      <c r="AV37" s="347"/>
      <c r="AW37" s="348"/>
      <c r="AX37" s="348"/>
      <c r="AY37" s="349"/>
      <c r="AZ37" s="349"/>
      <c r="BA37" s="349"/>
      <c r="BB37" s="349"/>
      <c r="BC37" s="349"/>
      <c r="BD37" s="349"/>
    </row>
    <row r="38" spans="1:58" ht="39.950000000000003" customHeight="1" x14ac:dyDescent="0.4">
      <c r="A38" s="32"/>
      <c r="B38" s="49">
        <f t="shared" si="1"/>
        <v>27</v>
      </c>
      <c r="C38" s="343"/>
      <c r="D38" s="343"/>
      <c r="E38" s="344"/>
      <c r="F38" s="344"/>
      <c r="G38" s="345"/>
      <c r="H38" s="345"/>
      <c r="I38" s="345"/>
      <c r="J38" s="345"/>
      <c r="K38" s="345"/>
      <c r="L38" s="346"/>
      <c r="M38" s="346"/>
      <c r="N38" s="346"/>
      <c r="O38" s="346"/>
      <c r="P38" s="50"/>
      <c r="Q38" s="51"/>
      <c r="R38" s="51"/>
      <c r="S38" s="51"/>
      <c r="T38" s="51"/>
      <c r="U38" s="51"/>
      <c r="V38" s="52"/>
      <c r="W38" s="50"/>
      <c r="X38" s="51"/>
      <c r="Y38" s="51"/>
      <c r="Z38" s="51"/>
      <c r="AA38" s="51"/>
      <c r="AB38" s="51"/>
      <c r="AC38" s="52"/>
      <c r="AD38" s="50"/>
      <c r="AE38" s="51"/>
      <c r="AF38" s="51"/>
      <c r="AG38" s="51"/>
      <c r="AH38" s="51"/>
      <c r="AI38" s="51"/>
      <c r="AJ38" s="52"/>
      <c r="AK38" s="50"/>
      <c r="AL38" s="51"/>
      <c r="AM38" s="51"/>
      <c r="AN38" s="51"/>
      <c r="AO38" s="51"/>
      <c r="AP38" s="51"/>
      <c r="AQ38" s="52"/>
      <c r="AR38" s="50"/>
      <c r="AS38" s="51"/>
      <c r="AT38" s="52"/>
      <c r="AU38" s="347"/>
      <c r="AV38" s="347"/>
      <c r="AW38" s="348"/>
      <c r="AX38" s="348"/>
      <c r="AY38" s="349"/>
      <c r="AZ38" s="349"/>
      <c r="BA38" s="349"/>
      <c r="BB38" s="349"/>
      <c r="BC38" s="349"/>
      <c r="BD38" s="349"/>
    </row>
    <row r="39" spans="1:58" ht="39.950000000000003" customHeight="1" x14ac:dyDescent="0.4">
      <c r="A39" s="32"/>
      <c r="B39" s="69">
        <f t="shared" si="1"/>
        <v>28</v>
      </c>
      <c r="C39" s="350"/>
      <c r="D39" s="350"/>
      <c r="E39" s="351"/>
      <c r="F39" s="351"/>
      <c r="G39" s="352"/>
      <c r="H39" s="352"/>
      <c r="I39" s="352"/>
      <c r="J39" s="352"/>
      <c r="K39" s="352"/>
      <c r="L39" s="353"/>
      <c r="M39" s="353"/>
      <c r="N39" s="353"/>
      <c r="O39" s="353"/>
      <c r="P39" s="70"/>
      <c r="Q39" s="71"/>
      <c r="R39" s="71"/>
      <c r="S39" s="71"/>
      <c r="T39" s="71"/>
      <c r="U39" s="71"/>
      <c r="V39" s="72"/>
      <c r="W39" s="70"/>
      <c r="X39" s="71"/>
      <c r="Y39" s="71"/>
      <c r="Z39" s="71"/>
      <c r="AA39" s="71"/>
      <c r="AB39" s="71"/>
      <c r="AC39" s="72"/>
      <c r="AD39" s="70"/>
      <c r="AE39" s="71"/>
      <c r="AF39" s="71"/>
      <c r="AG39" s="71"/>
      <c r="AH39" s="71"/>
      <c r="AI39" s="71"/>
      <c r="AJ39" s="72"/>
      <c r="AK39" s="70"/>
      <c r="AL39" s="71"/>
      <c r="AM39" s="71"/>
      <c r="AN39" s="71"/>
      <c r="AO39" s="71"/>
      <c r="AP39" s="71"/>
      <c r="AQ39" s="72"/>
      <c r="AR39" s="70"/>
      <c r="AS39" s="71"/>
      <c r="AT39" s="72"/>
      <c r="AU39" s="354"/>
      <c r="AV39" s="354"/>
      <c r="AW39" s="355"/>
      <c r="AX39" s="355"/>
      <c r="AY39" s="356"/>
      <c r="AZ39" s="356"/>
      <c r="BA39" s="356"/>
      <c r="BB39" s="356"/>
      <c r="BC39" s="356"/>
      <c r="BD39" s="356"/>
    </row>
    <row r="40" spans="1:58" ht="20.25" customHeight="1" x14ac:dyDescent="0.4">
      <c r="A40" s="32"/>
      <c r="B40" s="32"/>
      <c r="C40" s="73"/>
      <c r="D40" s="74"/>
      <c r="E40" s="75"/>
      <c r="F40" s="34"/>
      <c r="G40" s="34"/>
      <c r="H40" s="34"/>
      <c r="I40" s="34"/>
      <c r="J40" s="34"/>
      <c r="K40" s="34"/>
      <c r="L40" s="34"/>
      <c r="M40" s="34"/>
      <c r="N40" s="34"/>
      <c r="O40" s="34"/>
      <c r="P40" s="34"/>
      <c r="Q40" s="34"/>
      <c r="R40" s="34"/>
      <c r="S40" s="34"/>
      <c r="T40" s="34"/>
      <c r="U40" s="34"/>
      <c r="V40" s="34"/>
      <c r="W40" s="34"/>
      <c r="X40" s="34"/>
      <c r="Y40" s="34"/>
      <c r="Z40" s="34"/>
      <c r="AA40" s="34"/>
      <c r="AB40" s="34"/>
      <c r="AC40" s="76"/>
      <c r="AD40" s="34"/>
      <c r="AE40" s="34"/>
      <c r="AF40" s="34"/>
      <c r="AG40" s="34"/>
      <c r="AH40" s="34"/>
      <c r="AI40" s="34"/>
      <c r="AJ40" s="34"/>
      <c r="AK40" s="34"/>
      <c r="AL40" s="34"/>
      <c r="AM40" s="34"/>
      <c r="AN40" s="34"/>
      <c r="AO40" s="34"/>
      <c r="AP40" s="34"/>
      <c r="AQ40" s="34"/>
      <c r="AR40" s="34"/>
      <c r="AS40" s="34"/>
      <c r="AT40" s="34"/>
      <c r="AU40" s="34"/>
      <c r="AV40" s="32"/>
      <c r="AW40" s="32"/>
      <c r="AX40" s="32"/>
      <c r="AY40" s="32"/>
      <c r="AZ40" s="32"/>
      <c r="BA40" s="32"/>
      <c r="BB40" s="32"/>
      <c r="BC40" s="32"/>
      <c r="BD40" s="32"/>
    </row>
    <row r="41" spans="1:58" ht="20.25" customHeight="1" x14ac:dyDescent="0.4">
      <c r="A41" s="32"/>
      <c r="B41" s="32"/>
      <c r="C41" s="73"/>
      <c r="D41" s="74"/>
      <c r="E41" s="75"/>
      <c r="F41" s="34"/>
      <c r="G41" s="34"/>
      <c r="H41" s="34"/>
      <c r="I41" s="34"/>
      <c r="J41" s="34"/>
      <c r="K41" s="34"/>
      <c r="L41" s="34"/>
      <c r="M41" s="34"/>
      <c r="N41" s="34"/>
      <c r="O41" s="34"/>
      <c r="P41" s="34"/>
      <c r="Q41" s="34"/>
      <c r="R41" s="34"/>
      <c r="S41" s="34"/>
      <c r="T41" s="34"/>
      <c r="U41" s="34"/>
      <c r="V41" s="34"/>
      <c r="W41" s="34"/>
      <c r="X41" s="34"/>
      <c r="Y41" s="34"/>
      <c r="Z41" s="34"/>
      <c r="AA41" s="34"/>
      <c r="AB41" s="34"/>
      <c r="AC41" s="76"/>
      <c r="AD41" s="34"/>
      <c r="AE41" s="34"/>
      <c r="AF41" s="34"/>
      <c r="AG41" s="34"/>
      <c r="AH41" s="34"/>
      <c r="AI41" s="34"/>
      <c r="AJ41" s="34"/>
      <c r="AK41" s="34"/>
      <c r="AL41" s="34"/>
      <c r="AM41" s="34"/>
      <c r="AN41" s="34"/>
      <c r="AO41" s="34"/>
      <c r="AP41" s="34"/>
      <c r="AQ41" s="34"/>
      <c r="AR41" s="34"/>
      <c r="AS41" s="34"/>
      <c r="AT41" s="34"/>
      <c r="AU41" s="34"/>
      <c r="AV41" s="32"/>
      <c r="AW41" s="32"/>
      <c r="AX41" s="32"/>
      <c r="AY41" s="32"/>
      <c r="AZ41" s="32"/>
      <c r="BA41" s="32"/>
      <c r="BB41" s="32"/>
      <c r="BC41" s="32"/>
      <c r="BD41" s="32"/>
    </row>
    <row r="42" spans="1:58" s="7" customFormat="1" ht="24.95" customHeight="1" x14ac:dyDescent="0.4">
      <c r="A42" s="77"/>
      <c r="B42" s="77" t="s">
        <v>31</v>
      </c>
      <c r="C42" s="78"/>
      <c r="D42" s="78"/>
      <c r="E42" s="77"/>
      <c r="F42" s="77"/>
      <c r="G42" s="77"/>
      <c r="H42" s="77"/>
      <c r="I42" s="77"/>
      <c r="J42" s="77"/>
      <c r="K42" s="77"/>
      <c r="L42" s="77"/>
      <c r="M42" s="77"/>
      <c r="N42" s="77"/>
      <c r="O42" s="77"/>
      <c r="P42" s="77"/>
      <c r="Q42" s="77"/>
      <c r="R42" s="77"/>
      <c r="S42" s="77"/>
      <c r="T42" s="77"/>
      <c r="U42" s="78"/>
      <c r="V42" s="77"/>
      <c r="W42" s="77"/>
      <c r="X42" s="77"/>
      <c r="Y42" s="77"/>
      <c r="Z42" s="77"/>
      <c r="AA42" s="77"/>
      <c r="AB42" s="77"/>
      <c r="AC42" s="77"/>
      <c r="AD42" s="77"/>
      <c r="AE42" s="77"/>
      <c r="AF42" s="77"/>
      <c r="AG42" s="77"/>
      <c r="AK42" s="79"/>
      <c r="AL42" s="80"/>
      <c r="AM42" s="80"/>
      <c r="AN42" s="77"/>
      <c r="AO42" s="77"/>
      <c r="AP42" s="77"/>
      <c r="AQ42" s="77"/>
      <c r="AR42" s="77"/>
      <c r="AS42" s="77"/>
      <c r="AT42" s="77"/>
      <c r="AU42" s="77"/>
      <c r="AV42" s="77"/>
      <c r="AW42" s="77"/>
      <c r="AX42" s="77"/>
      <c r="AY42" s="77"/>
      <c r="AZ42" s="77"/>
      <c r="BA42" s="77"/>
      <c r="BB42" s="77"/>
      <c r="BC42" s="77"/>
      <c r="BD42" s="77"/>
      <c r="BE42" s="77"/>
      <c r="BF42" s="80"/>
    </row>
    <row r="43" spans="1:58" s="7" customFormat="1" ht="24.95" customHeight="1" x14ac:dyDescent="0.4">
      <c r="A43" s="77"/>
      <c r="B43" s="77" t="s">
        <v>32</v>
      </c>
      <c r="C43" s="78"/>
      <c r="D43" s="78"/>
      <c r="E43" s="77"/>
      <c r="F43" s="77"/>
      <c r="G43" s="77"/>
      <c r="H43" s="77"/>
      <c r="I43" s="77"/>
      <c r="J43" s="77"/>
      <c r="K43" s="77"/>
      <c r="L43" s="77"/>
      <c r="M43" s="77"/>
      <c r="N43" s="77"/>
      <c r="O43" s="77"/>
      <c r="P43" s="77"/>
      <c r="Q43" s="77"/>
      <c r="R43" s="77"/>
      <c r="S43" s="77"/>
      <c r="T43" s="77"/>
      <c r="U43" s="78"/>
      <c r="V43" s="77"/>
      <c r="W43" s="77"/>
      <c r="X43" s="77"/>
      <c r="Y43" s="77"/>
      <c r="Z43" s="77"/>
      <c r="AA43" s="77"/>
      <c r="AB43" s="77"/>
      <c r="AC43" s="77"/>
      <c r="AD43" s="77"/>
      <c r="AE43" s="77"/>
      <c r="AF43" s="77"/>
      <c r="AG43" s="77"/>
      <c r="AK43" s="79"/>
      <c r="AL43" s="80"/>
      <c r="AM43" s="80"/>
      <c r="AN43" s="77"/>
      <c r="AO43" s="77"/>
      <c r="AP43" s="77"/>
      <c r="AQ43" s="77"/>
      <c r="AR43" s="77"/>
      <c r="AS43" s="77"/>
      <c r="AT43" s="77"/>
      <c r="AU43" s="77"/>
      <c r="AV43" s="77"/>
      <c r="AW43" s="77"/>
      <c r="AX43" s="77"/>
      <c r="AY43" s="77"/>
      <c r="AZ43" s="77"/>
      <c r="BA43" s="77"/>
      <c r="BB43" s="77"/>
      <c r="BC43" s="77"/>
      <c r="BD43" s="77"/>
      <c r="BE43" s="77"/>
      <c r="BF43" s="80"/>
    </row>
    <row r="44" spans="1:58" s="7" customFormat="1" ht="24.95" customHeight="1" x14ac:dyDescent="0.4">
      <c r="B44" s="7" t="s">
        <v>33</v>
      </c>
      <c r="C44" s="79"/>
      <c r="D44" s="79"/>
      <c r="E44" s="79"/>
      <c r="F44" s="79"/>
      <c r="G44" s="79"/>
      <c r="H44" s="79"/>
      <c r="I44" s="79"/>
      <c r="J44" s="79"/>
      <c r="K44" s="79"/>
      <c r="L44" s="79"/>
      <c r="M44" s="79"/>
      <c r="N44" s="79"/>
      <c r="O44" s="79"/>
      <c r="P44" s="79"/>
      <c r="Q44" s="79"/>
      <c r="R44" s="79"/>
      <c r="S44" s="79"/>
      <c r="T44" s="79"/>
      <c r="U44" s="80"/>
      <c r="V44" s="80"/>
      <c r="W44" s="79"/>
      <c r="X44" s="79"/>
      <c r="Y44" s="79"/>
      <c r="Z44" s="79"/>
      <c r="AA44" s="79"/>
      <c r="AB44" s="79"/>
      <c r="AC44" s="79"/>
      <c r="AD44" s="79"/>
      <c r="AE44" s="79"/>
      <c r="AF44" s="79"/>
      <c r="AG44" s="79"/>
      <c r="AH44" s="79"/>
      <c r="AI44" s="79"/>
      <c r="AJ44" s="79"/>
      <c r="AK44" s="79"/>
      <c r="AL44" s="80"/>
      <c r="AM44" s="80"/>
      <c r="AN44" s="77"/>
      <c r="AO44" s="77"/>
      <c r="AP44" s="77"/>
      <c r="AQ44" s="77"/>
      <c r="AR44" s="77"/>
      <c r="AS44" s="77"/>
      <c r="AT44" s="77"/>
      <c r="AU44" s="77"/>
      <c r="AV44" s="77"/>
      <c r="AW44" s="77"/>
      <c r="AX44" s="77"/>
      <c r="AY44" s="77"/>
      <c r="AZ44" s="77"/>
      <c r="BA44" s="77"/>
      <c r="BB44" s="77"/>
      <c r="BC44" s="77"/>
      <c r="BD44" s="77"/>
      <c r="BE44" s="77"/>
      <c r="BF44" s="80"/>
    </row>
    <row r="45" spans="1:58" s="7" customFormat="1" ht="24.95" customHeight="1" x14ac:dyDescent="0.4">
      <c r="B45" s="7" t="s">
        <v>34</v>
      </c>
    </row>
    <row r="46" spans="1:58" s="7" customFormat="1" ht="24.95" customHeight="1" x14ac:dyDescent="0.4">
      <c r="B46" s="7" t="s">
        <v>35</v>
      </c>
    </row>
    <row r="47" spans="1:58" s="7" customFormat="1" ht="24.95" customHeight="1" x14ac:dyDescent="0.4">
      <c r="B47" s="7" t="s">
        <v>36</v>
      </c>
    </row>
    <row r="48" spans="1:58" s="7" customFormat="1" ht="24.95" customHeight="1" x14ac:dyDescent="0.4">
      <c r="B48" s="7" t="s">
        <v>37</v>
      </c>
    </row>
    <row r="49" spans="2:8" s="7" customFormat="1" ht="24.95" customHeight="1" x14ac:dyDescent="0.4"/>
    <row r="50" spans="2:8" s="7" customFormat="1" ht="24.95" customHeight="1" x14ac:dyDescent="0.4">
      <c r="C50" s="81" t="s">
        <v>38</v>
      </c>
      <c r="D50" s="342" t="s">
        <v>39</v>
      </c>
      <c r="E50" s="342"/>
      <c r="F50" s="342"/>
      <c r="G50" s="342"/>
      <c r="H50" s="342"/>
    </row>
    <row r="51" spans="2:8" s="7" customFormat="1" ht="24.95" customHeight="1" x14ac:dyDescent="0.4">
      <c r="C51" s="82" t="s">
        <v>40</v>
      </c>
      <c r="D51" s="342" t="s">
        <v>41</v>
      </c>
      <c r="E51" s="342"/>
      <c r="F51" s="342"/>
      <c r="G51" s="342"/>
      <c r="H51" s="342"/>
    </row>
    <row r="52" spans="2:8" s="7" customFormat="1" ht="24.95" customHeight="1" x14ac:dyDescent="0.4">
      <c r="C52" s="82" t="s">
        <v>42</v>
      </c>
      <c r="D52" s="342" t="s">
        <v>43</v>
      </c>
      <c r="E52" s="342"/>
      <c r="F52" s="342"/>
      <c r="G52" s="342"/>
      <c r="H52" s="342"/>
    </row>
    <row r="53" spans="2:8" s="7" customFormat="1" ht="24.95" customHeight="1" x14ac:dyDescent="0.4">
      <c r="C53" s="82" t="s">
        <v>44</v>
      </c>
      <c r="D53" s="342" t="s">
        <v>45</v>
      </c>
      <c r="E53" s="342"/>
      <c r="F53" s="342"/>
      <c r="G53" s="342"/>
      <c r="H53" s="342"/>
    </row>
    <row r="54" spans="2:8" s="7" customFormat="1" ht="24.95" customHeight="1" x14ac:dyDescent="0.4">
      <c r="C54" s="82" t="s">
        <v>46</v>
      </c>
      <c r="D54" s="342" t="s">
        <v>47</v>
      </c>
      <c r="E54" s="342"/>
      <c r="F54" s="342"/>
      <c r="G54" s="342"/>
      <c r="H54" s="342"/>
    </row>
    <row r="55" spans="2:8" s="7" customFormat="1" ht="24.95" customHeight="1" x14ac:dyDescent="0.4"/>
    <row r="56" spans="2:8" s="7" customFormat="1" ht="24.95" customHeight="1" x14ac:dyDescent="0.4">
      <c r="C56" s="7" t="s">
        <v>48</v>
      </c>
    </row>
    <row r="57" spans="2:8" s="7" customFormat="1" ht="24.95" customHeight="1" x14ac:dyDescent="0.4">
      <c r="C57" s="7" t="s">
        <v>49</v>
      </c>
    </row>
    <row r="58" spans="2:8" s="7" customFormat="1" ht="24.95" customHeight="1" x14ac:dyDescent="0.4">
      <c r="C58" s="7" t="s">
        <v>50</v>
      </c>
    </row>
    <row r="59" spans="2:8" s="7" customFormat="1" ht="24.95" customHeight="1" x14ac:dyDescent="0.4"/>
    <row r="60" spans="2:8" s="7" customFormat="1" ht="24.95" customHeight="1" x14ac:dyDescent="0.4">
      <c r="B60" s="7" t="s">
        <v>51</v>
      </c>
    </row>
    <row r="61" spans="2:8" s="7" customFormat="1" ht="24.95" customHeight="1" x14ac:dyDescent="0.4">
      <c r="B61" s="7" t="s">
        <v>52</v>
      </c>
    </row>
    <row r="62" spans="2:8" s="7" customFormat="1" ht="24.95" customHeight="1" x14ac:dyDescent="0.4">
      <c r="B62" s="7" t="s">
        <v>53</v>
      </c>
    </row>
    <row r="63" spans="2:8" s="7" customFormat="1" ht="24.95" customHeight="1" x14ac:dyDescent="0.4">
      <c r="B63" s="7" t="s">
        <v>54</v>
      </c>
    </row>
    <row r="64" spans="2:8" s="7" customFormat="1" ht="24.95" customHeight="1" x14ac:dyDescent="0.4">
      <c r="B64" s="7" t="s">
        <v>55</v>
      </c>
    </row>
    <row r="65" spans="2:2" s="7" customFormat="1" ht="24.95" customHeight="1" x14ac:dyDescent="0.4">
      <c r="B65" s="7" t="s">
        <v>56</v>
      </c>
    </row>
    <row r="66" spans="2:2" s="7" customFormat="1" ht="24.95" customHeight="1" x14ac:dyDescent="0.4">
      <c r="B66" s="7" t="s">
        <v>57</v>
      </c>
    </row>
    <row r="67" spans="2:2" s="7" customFormat="1" ht="24.95" customHeight="1" x14ac:dyDescent="0.4">
      <c r="B67" s="7" t="s">
        <v>58</v>
      </c>
    </row>
    <row r="68" spans="2:2" s="7" customFormat="1" ht="24.95" customHeight="1" x14ac:dyDescent="0.4">
      <c r="B68" s="7" t="s">
        <v>59</v>
      </c>
    </row>
    <row r="69" spans="2:2" s="7" customFormat="1" ht="24.95" customHeight="1" x14ac:dyDescent="0.4">
      <c r="B69" s="7" t="s">
        <v>60</v>
      </c>
    </row>
    <row r="70" spans="2:2" s="7" customFormat="1" ht="24.95" customHeight="1" x14ac:dyDescent="0.4">
      <c r="B70" s="7" t="s">
        <v>61</v>
      </c>
    </row>
    <row r="71" spans="2:2" s="7" customFormat="1" ht="24.95" customHeight="1" x14ac:dyDescent="0.4">
      <c r="B71" s="7" t="s">
        <v>62</v>
      </c>
    </row>
    <row r="72" spans="2:2" s="7" customFormat="1" ht="24.95" customHeight="1" x14ac:dyDescent="0.4">
      <c r="B72" s="83" t="s">
        <v>63</v>
      </c>
    </row>
    <row r="73" spans="2:2" s="7" customFormat="1" ht="24.95" customHeight="1" x14ac:dyDescent="0.4">
      <c r="B73" s="83" t="s">
        <v>64</v>
      </c>
    </row>
    <row r="74" spans="2:2" ht="24.95" customHeight="1" x14ac:dyDescent="0.4">
      <c r="B74" s="7" t="s">
        <v>65</v>
      </c>
    </row>
  </sheetData>
  <mergeCells count="154">
    <mergeCell ref="AM1:BA1"/>
    <mergeCell ref="U2:V2"/>
    <mergeCell ref="X2:Y2"/>
    <mergeCell ref="AB2:AC2"/>
    <mergeCell ref="AM2:BA2"/>
    <mergeCell ref="AZ3:BC3"/>
    <mergeCell ref="AZ4:BC4"/>
    <mergeCell ref="AV5:AW5"/>
    <mergeCell ref="AZ5:BA5"/>
    <mergeCell ref="B7:B11"/>
    <mergeCell ref="C7:D11"/>
    <mergeCell ref="E7:F11"/>
    <mergeCell ref="G7:K11"/>
    <mergeCell ref="L7:O11"/>
    <mergeCell ref="P7:AT7"/>
    <mergeCell ref="AU7:AV11"/>
    <mergeCell ref="AW7:AX11"/>
    <mergeCell ref="AY7:BD11"/>
    <mergeCell ref="P8:V8"/>
    <mergeCell ref="W8:AC8"/>
    <mergeCell ref="AD8:AJ8"/>
    <mergeCell ref="AK8:AQ8"/>
    <mergeCell ref="AR8:AT8"/>
    <mergeCell ref="C12:D12"/>
    <mergeCell ref="E12:F12"/>
    <mergeCell ref="G12:K12"/>
    <mergeCell ref="L12:O12"/>
    <mergeCell ref="AU12:AV12"/>
    <mergeCell ref="AW12:AX12"/>
    <mergeCell ref="AY12:BD12"/>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37:D37"/>
    <mergeCell ref="E37:F37"/>
    <mergeCell ref="G37:K37"/>
    <mergeCell ref="L37:O37"/>
    <mergeCell ref="AU37:AV37"/>
    <mergeCell ref="AW37:AX37"/>
    <mergeCell ref="AY37:BD37"/>
    <mergeCell ref="AU38:AV38"/>
    <mergeCell ref="AW38:AX38"/>
    <mergeCell ref="AY38:BD38"/>
    <mergeCell ref="C39:D39"/>
    <mergeCell ref="E39:F39"/>
    <mergeCell ref="G39:K39"/>
    <mergeCell ref="L39:O39"/>
    <mergeCell ref="AU39:AV39"/>
    <mergeCell ref="AW39:AX39"/>
    <mergeCell ref="AY39:BD39"/>
    <mergeCell ref="D50:H50"/>
    <mergeCell ref="D51:H51"/>
    <mergeCell ref="D52:H52"/>
    <mergeCell ref="D53:H53"/>
    <mergeCell ref="D54:H54"/>
    <mergeCell ref="C38:D38"/>
    <mergeCell ref="E38:F38"/>
    <mergeCell ref="G38:K38"/>
    <mergeCell ref="L38:O38"/>
  </mergeCells>
  <phoneticPr fontId="21"/>
  <conditionalFormatting sqref="AU12:AX39">
    <cfRule type="expression" dxfId="516" priority="2">
      <formula>INDIRECT(ADDRESS(ROW(),COLUMN()))=TRUNC(INDIRECT(ADDRESS(ROW(),COLUMN())))</formula>
    </cfRule>
  </conditionalFormatting>
  <dataValidations count="4">
    <dataValidation type="decimal" allowBlank="1" showInputMessage="1" showErrorMessage="1" error="入力可能範囲　32～40" sqref="AV5">
      <formula1>32</formula1>
      <formula2>40</formula2>
    </dataValidation>
    <dataValidation type="list" allowBlank="1" showInputMessage="1" showErrorMessage="1" sqref="AZ3">
      <formula1>"４週,暦月"</formula1>
      <formula2>0</formula2>
    </dataValidation>
    <dataValidation type="list" allowBlank="1" showInputMessage="1" showErrorMessage="1" sqref="AZ4">
      <formula1>"予定,実績,予定・実績"</formula1>
      <formula2>0</formula2>
    </dataValidation>
    <dataValidation allowBlank="1" showInputMessage="1" sqref="AM1:BA1">
      <formula1>0</formula1>
      <formula2>0</formula2>
    </dataValidation>
  </dataValidations>
  <printOptions horizontalCentered="1"/>
  <pageMargins left="0.23611111111111099" right="0.23611111111111099" top="0.43333333333333302" bottom="0.27569444444444402" header="0.51180555555555496" footer="0.51180555555555496"/>
  <pageSetup paperSize="9" scale="41" firstPageNumber="0"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10"/>
  <sheetViews>
    <sheetView showGridLines="0" view="pageBreakPreview" zoomScale="75" zoomScaleNormal="70" zoomScaleSheetLayoutView="75" workbookViewId="0"/>
  </sheetViews>
  <sheetFormatPr defaultRowHeight="18.75" x14ac:dyDescent="0.4"/>
  <cols>
    <col min="1" max="1" width="1.625" style="84" customWidth="1"/>
    <col min="2" max="5" width="5.75" style="84" customWidth="1"/>
    <col min="6" max="57" width="5.625" style="84" customWidth="1"/>
    <col min="58" max="1025" width="4.375" style="84" customWidth="1"/>
  </cols>
  <sheetData>
    <row r="1" spans="2:63" s="85" customFormat="1" ht="20.25" customHeight="1" x14ac:dyDescent="0.4">
      <c r="C1" s="86" t="s">
        <v>0</v>
      </c>
      <c r="D1" s="86"/>
      <c r="E1" s="86"/>
      <c r="F1" s="86"/>
      <c r="G1" s="87" t="s">
        <v>66</v>
      </c>
      <c r="I1" s="87"/>
      <c r="K1" s="86"/>
      <c r="L1" s="86"/>
      <c r="M1" s="86"/>
      <c r="N1" s="86"/>
      <c r="O1" s="86"/>
      <c r="P1" s="86"/>
      <c r="Q1" s="86"/>
      <c r="AL1" s="88"/>
      <c r="AM1" s="89"/>
      <c r="AN1" s="89" t="s">
        <v>67</v>
      </c>
      <c r="AO1" s="372" t="s">
        <v>68</v>
      </c>
      <c r="AP1" s="372"/>
      <c r="AQ1" s="372"/>
      <c r="AR1" s="372"/>
      <c r="AS1" s="372"/>
      <c r="AT1" s="372"/>
      <c r="AU1" s="372"/>
      <c r="AV1" s="372"/>
      <c r="AW1" s="372"/>
      <c r="AX1" s="372"/>
      <c r="AY1" s="372"/>
      <c r="AZ1" s="372"/>
      <c r="BA1" s="372"/>
      <c r="BB1" s="372"/>
      <c r="BC1" s="372"/>
      <c r="BD1" s="372"/>
      <c r="BE1" s="89" t="s">
        <v>5</v>
      </c>
    </row>
    <row r="2" spans="2:63" s="85" customFormat="1" ht="20.25" customHeight="1" x14ac:dyDescent="0.4">
      <c r="C2" s="86"/>
      <c r="D2" s="86"/>
      <c r="E2" s="86"/>
      <c r="F2" s="86"/>
      <c r="I2" s="87"/>
      <c r="K2" s="86"/>
      <c r="L2" s="86"/>
      <c r="M2" s="86"/>
      <c r="N2" s="86"/>
      <c r="O2" s="86"/>
      <c r="P2" s="86"/>
      <c r="Q2" s="86"/>
      <c r="X2" s="9" t="s">
        <v>6</v>
      </c>
      <c r="Y2" s="373">
        <v>6</v>
      </c>
      <c r="Z2" s="373"/>
      <c r="AA2" s="9" t="s">
        <v>3</v>
      </c>
      <c r="AB2" s="415">
        <f>IF(Y2=0,"",YEAR(DATE(2018+Y2,1,1)))</f>
        <v>2024</v>
      </c>
      <c r="AC2" s="415"/>
      <c r="AD2" s="10" t="s">
        <v>7</v>
      </c>
      <c r="AE2" s="10" t="s">
        <v>8</v>
      </c>
      <c r="AF2" s="373">
        <v>4</v>
      </c>
      <c r="AG2" s="373"/>
      <c r="AH2" s="10" t="s">
        <v>9</v>
      </c>
      <c r="AL2" s="88"/>
      <c r="AM2" s="89"/>
      <c r="AN2" s="89" t="s">
        <v>69</v>
      </c>
      <c r="AO2" s="372"/>
      <c r="AP2" s="372"/>
      <c r="AQ2" s="372"/>
      <c r="AR2" s="372"/>
      <c r="AS2" s="372"/>
      <c r="AT2" s="372"/>
      <c r="AU2" s="372"/>
      <c r="AV2" s="372"/>
      <c r="AW2" s="372"/>
      <c r="AX2" s="372"/>
      <c r="AY2" s="372"/>
      <c r="AZ2" s="372"/>
      <c r="BA2" s="372"/>
      <c r="BB2" s="372"/>
      <c r="BC2" s="372"/>
      <c r="BD2" s="372"/>
      <c r="BE2" s="89" t="s">
        <v>5</v>
      </c>
    </row>
    <row r="3" spans="2:63" s="90" customFormat="1" ht="20.25" customHeight="1" x14ac:dyDescent="0.4">
      <c r="B3" s="91"/>
      <c r="C3" s="91"/>
      <c r="D3" s="91"/>
      <c r="E3" s="91"/>
      <c r="F3" s="92"/>
      <c r="G3" s="91"/>
      <c r="H3" s="91"/>
      <c r="I3" s="92"/>
      <c r="J3" s="91"/>
      <c r="K3" s="93"/>
      <c r="L3" s="93"/>
      <c r="M3" s="93"/>
      <c r="N3" s="93"/>
      <c r="O3" s="93"/>
      <c r="P3" s="93"/>
      <c r="Q3" s="93"/>
      <c r="R3" s="91"/>
      <c r="S3" s="91"/>
      <c r="T3" s="91"/>
      <c r="U3" s="91"/>
      <c r="V3" s="91"/>
      <c r="W3" s="91"/>
      <c r="X3" s="91"/>
      <c r="Y3" s="94"/>
      <c r="Z3" s="94"/>
      <c r="AA3" s="95"/>
      <c r="AB3" s="96"/>
      <c r="AC3" s="95"/>
      <c r="AD3" s="91"/>
      <c r="AE3" s="91"/>
      <c r="AF3" s="91"/>
      <c r="AG3" s="91"/>
      <c r="AH3" s="91"/>
      <c r="AI3" s="91"/>
      <c r="AJ3" s="91"/>
      <c r="AK3" s="91"/>
      <c r="AL3" s="91"/>
      <c r="AM3" s="91"/>
      <c r="AN3" s="91"/>
      <c r="AO3" s="91"/>
      <c r="AP3" s="91"/>
      <c r="AQ3" s="91"/>
      <c r="AR3" s="91"/>
      <c r="AS3" s="91"/>
      <c r="AZ3" s="97" t="s">
        <v>11</v>
      </c>
      <c r="BA3" s="375" t="s">
        <v>12</v>
      </c>
      <c r="BB3" s="375"/>
      <c r="BC3" s="375"/>
      <c r="BD3" s="375"/>
      <c r="BE3" s="89"/>
    </row>
    <row r="4" spans="2:63" s="90" customFormat="1" x14ac:dyDescent="0.4">
      <c r="B4" s="91"/>
      <c r="C4" s="91"/>
      <c r="D4" s="91"/>
      <c r="E4" s="91"/>
      <c r="F4" s="92"/>
      <c r="G4" s="91"/>
      <c r="H4" s="91"/>
      <c r="I4" s="92"/>
      <c r="J4" s="91"/>
      <c r="K4" s="93"/>
      <c r="L4" s="93"/>
      <c r="M4" s="93"/>
      <c r="N4" s="93"/>
      <c r="O4" s="93"/>
      <c r="P4" s="93"/>
      <c r="Q4" s="93"/>
      <c r="R4" s="91"/>
      <c r="S4" s="91"/>
      <c r="T4" s="91"/>
      <c r="U4" s="91"/>
      <c r="V4" s="91"/>
      <c r="W4" s="91"/>
      <c r="X4" s="91"/>
      <c r="Y4" s="98"/>
      <c r="Z4" s="98"/>
      <c r="AA4" s="91"/>
      <c r="AB4" s="91"/>
      <c r="AC4" s="91"/>
      <c r="AD4" s="91"/>
      <c r="AE4" s="91"/>
      <c r="AF4" s="28"/>
      <c r="AG4" s="28"/>
      <c r="AH4" s="28"/>
      <c r="AI4" s="28"/>
      <c r="AJ4" s="28"/>
      <c r="AK4" s="28"/>
      <c r="AL4" s="28"/>
      <c r="AM4" s="28"/>
      <c r="AN4" s="28"/>
      <c r="AO4" s="28"/>
      <c r="AP4" s="28"/>
      <c r="AQ4" s="28"/>
      <c r="AR4" s="28"/>
      <c r="AS4" s="28"/>
      <c r="AT4" s="85"/>
      <c r="AU4" s="85"/>
      <c r="AV4" s="85"/>
      <c r="AW4" s="85"/>
      <c r="AX4" s="85"/>
      <c r="AY4" s="85"/>
      <c r="AZ4" s="97" t="s">
        <v>13</v>
      </c>
      <c r="BA4" s="375" t="s">
        <v>14</v>
      </c>
      <c r="BB4" s="375"/>
      <c r="BC4" s="375"/>
      <c r="BD4" s="375"/>
      <c r="BE4" s="99"/>
    </row>
    <row r="5" spans="2:63" s="90" customFormat="1" ht="6.75" customHeight="1" x14ac:dyDescent="0.4">
      <c r="B5" s="91"/>
      <c r="C5" s="27"/>
      <c r="D5" s="27"/>
      <c r="E5" s="27"/>
      <c r="F5" s="100"/>
      <c r="G5" s="27"/>
      <c r="H5" s="27"/>
      <c r="I5" s="100"/>
      <c r="J5" s="27"/>
      <c r="K5" s="101"/>
      <c r="L5" s="101"/>
      <c r="M5" s="101"/>
      <c r="N5" s="101"/>
      <c r="O5" s="101"/>
      <c r="P5" s="101"/>
      <c r="Q5" s="101"/>
      <c r="R5" s="27"/>
      <c r="S5" s="27"/>
      <c r="T5" s="27"/>
      <c r="U5" s="27"/>
      <c r="V5" s="27"/>
      <c r="W5" s="27"/>
      <c r="X5" s="27"/>
      <c r="Y5" s="102"/>
      <c r="Z5" s="102"/>
      <c r="AA5" s="27"/>
      <c r="AB5" s="27"/>
      <c r="AC5" s="27"/>
      <c r="AD5" s="27"/>
      <c r="AE5" s="91"/>
      <c r="AF5" s="28"/>
      <c r="AG5" s="28"/>
      <c r="AH5" s="28"/>
      <c r="AI5" s="28"/>
      <c r="AJ5" s="28"/>
      <c r="AK5" s="28"/>
      <c r="AL5" s="28"/>
      <c r="AM5" s="28"/>
      <c r="AN5" s="28"/>
      <c r="AO5" s="28"/>
      <c r="AP5" s="28"/>
      <c r="AQ5" s="28"/>
      <c r="AR5" s="28"/>
      <c r="AS5" s="28"/>
      <c r="AT5" s="85"/>
      <c r="AU5" s="85"/>
      <c r="AV5" s="85"/>
      <c r="AW5" s="85"/>
      <c r="AX5" s="85"/>
      <c r="AY5" s="85"/>
      <c r="AZ5" s="85"/>
      <c r="BA5" s="85"/>
      <c r="BB5" s="85"/>
      <c r="BC5" s="85"/>
      <c r="BD5" s="99"/>
      <c r="BE5" s="99"/>
    </row>
    <row r="6" spans="2:63" s="90" customFormat="1" ht="20.25" customHeight="1" x14ac:dyDescent="0.4">
      <c r="B6" s="91"/>
      <c r="C6" s="27"/>
      <c r="D6" s="27"/>
      <c r="E6" s="27"/>
      <c r="F6" s="100"/>
      <c r="G6" s="27"/>
      <c r="H6" s="27"/>
      <c r="I6" s="100"/>
      <c r="J6" s="27"/>
      <c r="K6" s="101"/>
      <c r="L6" s="101"/>
      <c r="M6" s="101"/>
      <c r="N6" s="101"/>
      <c r="O6" s="101"/>
      <c r="P6" s="101"/>
      <c r="Q6" s="101"/>
      <c r="R6" s="27"/>
      <c r="S6" s="27"/>
      <c r="T6" s="27"/>
      <c r="U6" s="27"/>
      <c r="V6" s="27"/>
      <c r="W6" s="27"/>
      <c r="X6" s="27"/>
      <c r="Y6" s="102"/>
      <c r="Z6" s="102"/>
      <c r="AA6" s="27"/>
      <c r="AB6" s="27"/>
      <c r="AC6" s="27"/>
      <c r="AD6" s="27"/>
      <c r="AE6" s="91"/>
      <c r="AF6" s="28"/>
      <c r="AG6" s="28"/>
      <c r="AH6" s="28"/>
      <c r="AI6" s="28"/>
      <c r="AJ6" s="28"/>
      <c r="AK6" s="28" t="s">
        <v>15</v>
      </c>
      <c r="AL6" s="28"/>
      <c r="AM6" s="28"/>
      <c r="AN6" s="28"/>
      <c r="AO6" s="28"/>
      <c r="AP6" s="28"/>
      <c r="AQ6" s="28"/>
      <c r="AR6" s="28"/>
      <c r="AS6" s="18"/>
      <c r="AT6" s="18"/>
      <c r="AU6" s="29"/>
      <c r="AV6" s="28"/>
      <c r="AW6" s="376">
        <v>40</v>
      </c>
      <c r="AX6" s="376"/>
      <c r="AY6" s="30" t="s">
        <v>16</v>
      </c>
      <c r="AZ6" s="31"/>
      <c r="BA6" s="376">
        <v>160</v>
      </c>
      <c r="BB6" s="376"/>
      <c r="BC6" s="30" t="s">
        <v>17</v>
      </c>
      <c r="BD6" s="28"/>
      <c r="BE6" s="99"/>
    </row>
    <row r="7" spans="2:63" s="90" customFormat="1" ht="6.75" customHeight="1" x14ac:dyDescent="0.4">
      <c r="B7" s="91"/>
      <c r="C7" s="27"/>
      <c r="D7" s="27"/>
      <c r="E7" s="27"/>
      <c r="F7" s="100"/>
      <c r="G7" s="27"/>
      <c r="H7" s="27"/>
      <c r="I7" s="100"/>
      <c r="J7" s="27"/>
      <c r="K7" s="101"/>
      <c r="L7" s="101"/>
      <c r="M7" s="101"/>
      <c r="N7" s="101"/>
      <c r="O7" s="101"/>
      <c r="P7" s="101"/>
      <c r="Q7" s="101"/>
      <c r="R7" s="27"/>
      <c r="S7" s="27"/>
      <c r="T7" s="27"/>
      <c r="U7" s="27"/>
      <c r="V7" s="27"/>
      <c r="W7" s="27"/>
      <c r="X7" s="27"/>
      <c r="Y7" s="102"/>
      <c r="Z7" s="102"/>
      <c r="AA7" s="27"/>
      <c r="AB7" s="27"/>
      <c r="AC7" s="27"/>
      <c r="AD7" s="27"/>
      <c r="AE7" s="91"/>
      <c r="AF7" s="28"/>
      <c r="AG7" s="28"/>
      <c r="AH7" s="28"/>
      <c r="AI7" s="28"/>
      <c r="AJ7" s="28"/>
      <c r="AK7" s="28"/>
      <c r="AL7" s="28"/>
      <c r="AM7" s="28"/>
      <c r="AN7" s="28"/>
      <c r="AO7" s="28"/>
      <c r="AP7" s="28"/>
      <c r="AQ7" s="28"/>
      <c r="AR7" s="28"/>
      <c r="AS7" s="28"/>
      <c r="AT7" s="85"/>
      <c r="AU7" s="85"/>
      <c r="AV7" s="85"/>
      <c r="AW7" s="103"/>
      <c r="AX7" s="103"/>
      <c r="AY7" s="103"/>
      <c r="AZ7" s="103"/>
      <c r="BA7" s="103"/>
      <c r="BB7" s="103"/>
      <c r="BC7" s="103"/>
      <c r="BD7" s="99"/>
      <c r="BE7" s="99"/>
    </row>
    <row r="8" spans="2:63" s="90" customFormat="1" x14ac:dyDescent="0.2">
      <c r="B8" s="23"/>
      <c r="C8" s="23"/>
      <c r="D8" s="23"/>
      <c r="E8" s="23"/>
      <c r="F8" s="104"/>
      <c r="G8" s="104"/>
      <c r="H8" s="104"/>
      <c r="I8" s="23"/>
      <c r="J8" s="23"/>
      <c r="K8" s="104"/>
      <c r="L8" s="104"/>
      <c r="M8" s="104"/>
      <c r="N8" s="23"/>
      <c r="O8" s="104"/>
      <c r="P8" s="104"/>
      <c r="Q8" s="104"/>
      <c r="R8" s="105"/>
      <c r="S8" s="106"/>
      <c r="T8" s="106"/>
      <c r="U8" s="107"/>
      <c r="V8" s="91"/>
      <c r="W8" s="91"/>
      <c r="X8" s="91"/>
      <c r="Y8" s="102"/>
      <c r="Z8" s="108"/>
      <c r="AA8" s="100"/>
      <c r="AB8" s="102"/>
      <c r="AC8" s="102"/>
      <c r="AD8" s="102"/>
      <c r="AE8" s="109"/>
      <c r="AF8" s="110"/>
      <c r="AG8" s="110"/>
      <c r="AH8" s="110"/>
      <c r="AI8" s="111"/>
      <c r="AJ8" s="101"/>
      <c r="AK8" s="108"/>
      <c r="AL8" s="28"/>
      <c r="AM8" s="28"/>
      <c r="AN8" s="112"/>
      <c r="AO8" s="112"/>
      <c r="AP8" s="112"/>
      <c r="AQ8" s="29"/>
      <c r="AR8" s="113"/>
      <c r="AS8" s="113"/>
      <c r="AT8" s="114"/>
      <c r="AU8" s="115"/>
      <c r="AV8" s="115"/>
      <c r="AW8" s="116"/>
      <c r="AX8" s="116"/>
      <c r="AY8" s="117" t="s">
        <v>70</v>
      </c>
      <c r="AZ8" s="97"/>
      <c r="BA8" s="376"/>
      <c r="BB8" s="376"/>
      <c r="BC8" s="376"/>
      <c r="BD8" s="118" t="s">
        <v>71</v>
      </c>
      <c r="BE8" s="85"/>
      <c r="BI8" s="89"/>
      <c r="BJ8" s="89"/>
      <c r="BK8" s="89"/>
    </row>
    <row r="9" spans="2:63" s="90" customFormat="1" ht="6" customHeight="1" x14ac:dyDescent="0.2">
      <c r="B9" s="26"/>
      <c r="C9" s="26"/>
      <c r="D9" s="26"/>
      <c r="E9" s="26"/>
      <c r="F9" s="26"/>
      <c r="G9" s="26"/>
      <c r="H9" s="26"/>
      <c r="I9" s="26"/>
      <c r="J9" s="23"/>
      <c r="K9" s="104"/>
      <c r="L9" s="18"/>
      <c r="M9" s="18"/>
      <c r="N9" s="23"/>
      <c r="O9" s="18"/>
      <c r="P9" s="26"/>
      <c r="Q9" s="18"/>
      <c r="R9" s="18"/>
      <c r="S9" s="18"/>
      <c r="T9" s="18"/>
      <c r="U9" s="20"/>
      <c r="V9" s="91"/>
      <c r="W9" s="91"/>
      <c r="X9" s="91"/>
      <c r="Y9" s="27"/>
      <c r="Z9" s="111"/>
      <c r="AA9" s="111"/>
      <c r="AB9" s="27"/>
      <c r="AC9" s="27"/>
      <c r="AD9" s="27"/>
      <c r="AE9" s="109"/>
      <c r="AF9" s="102"/>
      <c r="AG9" s="110"/>
      <c r="AH9" s="111"/>
      <c r="AI9" s="110"/>
      <c r="AJ9" s="111"/>
      <c r="AK9" s="111"/>
      <c r="AL9" s="111"/>
      <c r="AM9" s="111"/>
      <c r="AN9" s="26"/>
      <c r="AO9" s="26"/>
      <c r="AP9" s="23"/>
      <c r="AQ9" s="119"/>
      <c r="AR9" s="113"/>
      <c r="AS9" s="113"/>
      <c r="AT9" s="114"/>
      <c r="AU9" s="115"/>
      <c r="AV9" s="115"/>
      <c r="AW9" s="116"/>
      <c r="AX9" s="116"/>
      <c r="AY9" s="97"/>
      <c r="AZ9" s="97"/>
      <c r="BA9" s="120"/>
      <c r="BB9" s="120"/>
      <c r="BC9" s="120"/>
      <c r="BD9" s="118"/>
      <c r="BE9" s="85"/>
      <c r="BI9" s="89"/>
      <c r="BJ9" s="89"/>
      <c r="BK9" s="89"/>
    </row>
    <row r="10" spans="2:63" s="90" customFormat="1" ht="20.25" customHeight="1" x14ac:dyDescent="0.2">
      <c r="B10" s="121"/>
      <c r="C10" s="121"/>
      <c r="D10" s="121"/>
      <c r="E10" s="121"/>
      <c r="F10" s="121"/>
      <c r="G10" s="121"/>
      <c r="H10" s="121"/>
      <c r="I10" s="121"/>
      <c r="J10" s="121"/>
      <c r="K10" s="121"/>
      <c r="L10" s="121"/>
      <c r="M10" s="121"/>
      <c r="N10" s="121"/>
      <c r="O10" s="121"/>
      <c r="P10" s="121"/>
      <c r="Q10" s="121"/>
      <c r="R10" s="121"/>
      <c r="S10" s="121"/>
      <c r="T10" s="121"/>
      <c r="U10" s="121"/>
      <c r="V10" s="91"/>
      <c r="W10" s="91"/>
      <c r="X10" s="91"/>
      <c r="Y10" s="23"/>
      <c r="Z10" s="122"/>
      <c r="AA10" s="122"/>
      <c r="AB10" s="23"/>
      <c r="AC10" s="102"/>
      <c r="AD10" s="102"/>
      <c r="AE10" s="123"/>
      <c r="AF10" s="100"/>
      <c r="AG10" s="110"/>
      <c r="AH10" s="111"/>
      <c r="AI10" s="110"/>
      <c r="AJ10" s="111"/>
      <c r="AK10" s="111"/>
      <c r="AL10" s="111"/>
      <c r="AM10" s="111"/>
      <c r="AN10" s="400"/>
      <c r="AO10" s="400"/>
      <c r="AP10" s="400"/>
      <c r="AQ10" s="29"/>
      <c r="AR10" s="113"/>
      <c r="AS10" s="113"/>
      <c r="AT10" s="114"/>
      <c r="AU10" s="115"/>
      <c r="AV10" s="115"/>
      <c r="AW10" s="116"/>
      <c r="AX10" s="116"/>
      <c r="AY10" s="97"/>
      <c r="AZ10" s="97"/>
      <c r="BA10" s="376"/>
      <c r="BB10" s="376"/>
      <c r="BC10" s="376"/>
      <c r="BD10" s="124" t="s">
        <v>72</v>
      </c>
      <c r="BE10" s="85"/>
      <c r="BI10" s="89"/>
      <c r="BJ10" s="89"/>
      <c r="BK10" s="89"/>
    </row>
    <row r="11" spans="2:63" s="90" customFormat="1" ht="6.75" customHeight="1" x14ac:dyDescent="0.2">
      <c r="B11" s="121"/>
      <c r="C11" s="121"/>
      <c r="D11" s="121"/>
      <c r="E11" s="121"/>
      <c r="F11" s="121"/>
      <c r="G11" s="121"/>
      <c r="H11" s="121"/>
      <c r="I11" s="121"/>
      <c r="J11" s="121"/>
      <c r="K11" s="121"/>
      <c r="L11" s="121"/>
      <c r="M11" s="121"/>
      <c r="N11" s="121"/>
      <c r="O11" s="121"/>
      <c r="P11" s="121"/>
      <c r="Q11" s="121"/>
      <c r="R11" s="121"/>
      <c r="S11" s="121"/>
      <c r="T11" s="121"/>
      <c r="U11" s="121"/>
      <c r="V11" s="91"/>
      <c r="W11" s="91"/>
      <c r="X11" s="91"/>
      <c r="Y11" s="104"/>
      <c r="Z11" s="125"/>
      <c r="AA11" s="125"/>
      <c r="AB11" s="104"/>
      <c r="AC11" s="110"/>
      <c r="AD11" s="110"/>
      <c r="AE11" s="109"/>
      <c r="AF11" s="28"/>
      <c r="AG11" s="28"/>
      <c r="AH11" s="28"/>
      <c r="AI11" s="28"/>
      <c r="AJ11" s="28"/>
      <c r="AK11" s="28"/>
      <c r="AL11" s="28"/>
      <c r="AM11" s="28"/>
      <c r="AN11" s="26"/>
      <c r="AO11" s="26"/>
      <c r="AP11" s="26"/>
      <c r="AQ11" s="28"/>
      <c r="AR11" s="113"/>
      <c r="AS11" s="113"/>
      <c r="AT11" s="114"/>
      <c r="AU11" s="115"/>
      <c r="AV11" s="115"/>
      <c r="AW11" s="116"/>
      <c r="AX11" s="116"/>
      <c r="AY11" s="97"/>
      <c r="AZ11" s="97"/>
      <c r="BA11" s="120"/>
      <c r="BB11" s="120"/>
      <c r="BC11" s="120"/>
      <c r="BD11" s="118"/>
      <c r="BE11" s="85"/>
      <c r="BI11" s="89"/>
      <c r="BJ11" s="89"/>
      <c r="BK11" s="89"/>
    </row>
    <row r="12" spans="2:63" s="90" customFormat="1" x14ac:dyDescent="0.4">
      <c r="B12" s="121"/>
      <c r="C12" s="121"/>
      <c r="D12" s="121"/>
      <c r="E12" s="121"/>
      <c r="F12" s="121"/>
      <c r="G12" s="121"/>
      <c r="H12" s="121"/>
      <c r="I12" s="121"/>
      <c r="J12" s="121"/>
      <c r="K12" s="121"/>
      <c r="L12" s="121"/>
      <c r="M12" s="121"/>
      <c r="N12" s="121"/>
      <c r="O12" s="121"/>
      <c r="P12" s="121"/>
      <c r="Q12" s="121"/>
      <c r="R12" s="121"/>
      <c r="S12" s="121"/>
      <c r="T12" s="121"/>
      <c r="U12" s="121"/>
      <c r="V12" s="91"/>
      <c r="W12" s="91"/>
      <c r="X12" s="91"/>
      <c r="Y12" s="23"/>
      <c r="Z12" s="122"/>
      <c r="AA12" s="122"/>
      <c r="AB12" s="23"/>
      <c r="AC12" s="102"/>
      <c r="AD12" s="102"/>
      <c r="AE12" s="109"/>
      <c r="AF12" s="28"/>
      <c r="AG12" s="28"/>
      <c r="AH12" s="28"/>
      <c r="AI12" s="28"/>
      <c r="AJ12" s="28"/>
      <c r="AK12" s="28"/>
      <c r="AL12" s="28"/>
      <c r="AM12" s="28"/>
      <c r="AN12" s="18"/>
      <c r="AO12" s="18"/>
      <c r="AP12" s="18"/>
      <c r="AQ12" s="28"/>
      <c r="AR12" s="113"/>
      <c r="AS12" s="126" t="s">
        <v>73</v>
      </c>
      <c r="AT12" s="401"/>
      <c r="AU12" s="401"/>
      <c r="AV12" s="401"/>
      <c r="AW12" s="120" t="s">
        <v>74</v>
      </c>
      <c r="AX12" s="401"/>
      <c r="AY12" s="401"/>
      <c r="AZ12" s="401"/>
      <c r="BA12" s="127" t="s">
        <v>75</v>
      </c>
      <c r="BB12" s="402"/>
      <c r="BC12" s="402"/>
      <c r="BD12" s="128" t="s">
        <v>76</v>
      </c>
      <c r="BE12" s="129"/>
      <c r="BI12" s="89"/>
      <c r="BJ12" s="89"/>
      <c r="BK12" s="89"/>
    </row>
    <row r="13" spans="2:63" s="90" customFormat="1" ht="6.75" customHeight="1" x14ac:dyDescent="0.15">
      <c r="B13" s="91"/>
      <c r="C13" s="130"/>
      <c r="D13" s="130"/>
      <c r="E13" s="130"/>
      <c r="F13" s="27"/>
      <c r="G13" s="27"/>
      <c r="H13" s="101"/>
      <c r="I13" s="102"/>
      <c r="J13" s="110"/>
      <c r="K13" s="111"/>
      <c r="L13" s="111"/>
      <c r="M13" s="102"/>
      <c r="N13" s="111"/>
      <c r="O13" s="27"/>
      <c r="P13" s="110"/>
      <c r="Q13" s="111"/>
      <c r="R13" s="111"/>
      <c r="S13" s="111"/>
      <c r="T13" s="111"/>
      <c r="U13" s="27"/>
      <c r="V13" s="101"/>
      <c r="W13" s="131"/>
      <c r="X13" s="131"/>
      <c r="Y13" s="100"/>
      <c r="Z13" s="102"/>
      <c r="AA13" s="101"/>
      <c r="AB13" s="102"/>
      <c r="AC13" s="110"/>
      <c r="AD13" s="111"/>
      <c r="AE13" s="109"/>
      <c r="AF13" s="123"/>
      <c r="AG13" s="132"/>
      <c r="AH13" s="109"/>
      <c r="AI13" s="132"/>
      <c r="AJ13" s="109"/>
      <c r="AK13" s="109"/>
      <c r="AL13" s="109"/>
      <c r="AM13" s="109"/>
      <c r="AN13" s="22"/>
      <c r="AO13" s="91"/>
      <c r="AP13" s="98"/>
      <c r="AQ13" s="98"/>
      <c r="AR13" s="98"/>
      <c r="AS13" s="98"/>
      <c r="AT13" s="133"/>
      <c r="AU13" s="134"/>
      <c r="AV13" s="134"/>
      <c r="AW13" s="135"/>
      <c r="AX13" s="135"/>
      <c r="AY13" s="134"/>
      <c r="AZ13" s="134"/>
      <c r="BA13" s="136"/>
      <c r="BB13" s="136"/>
      <c r="BC13" s="136"/>
      <c r="BD13" s="137"/>
      <c r="BI13" s="89"/>
      <c r="BJ13" s="89"/>
      <c r="BK13" s="89"/>
    </row>
    <row r="14" spans="2:63" ht="8.4499999999999993" customHeight="1" x14ac:dyDescent="0.4">
      <c r="B14" s="138"/>
      <c r="C14" s="139"/>
      <c r="D14" s="139"/>
      <c r="E14" s="139"/>
      <c r="F14" s="139"/>
      <c r="G14" s="138"/>
      <c r="H14" s="138"/>
      <c r="I14" s="138"/>
      <c r="J14" s="138"/>
      <c r="K14" s="138"/>
      <c r="L14" s="138"/>
      <c r="M14" s="138"/>
      <c r="N14" s="138"/>
      <c r="O14" s="138"/>
      <c r="P14" s="138"/>
      <c r="Q14" s="138"/>
      <c r="R14" s="138"/>
      <c r="S14" s="138"/>
      <c r="T14" s="138"/>
      <c r="U14" s="138"/>
      <c r="V14" s="138"/>
      <c r="W14" s="139"/>
      <c r="X14" s="138"/>
      <c r="Y14" s="138"/>
      <c r="Z14" s="138"/>
      <c r="AA14" s="138"/>
      <c r="AB14" s="138"/>
      <c r="AC14" s="138"/>
      <c r="AD14" s="138"/>
      <c r="AE14" s="138"/>
      <c r="AF14" s="138"/>
      <c r="AG14" s="138"/>
      <c r="AH14" s="138"/>
      <c r="AI14" s="138"/>
      <c r="AJ14" s="138"/>
      <c r="AK14" s="138"/>
      <c r="AL14" s="138"/>
      <c r="AM14" s="139"/>
      <c r="AN14" s="138"/>
      <c r="AO14" s="138"/>
      <c r="AP14" s="138"/>
      <c r="AQ14" s="138"/>
      <c r="AR14" s="138"/>
      <c r="AS14" s="138"/>
      <c r="BD14" s="140"/>
      <c r="BE14" s="140"/>
      <c r="BF14" s="140"/>
    </row>
    <row r="15" spans="2:63" ht="20.25" customHeight="1" x14ac:dyDescent="0.4">
      <c r="B15" s="403" t="s">
        <v>18</v>
      </c>
      <c r="C15" s="404" t="s">
        <v>77</v>
      </c>
      <c r="D15" s="404"/>
      <c r="E15" s="404"/>
      <c r="F15" s="405" t="s">
        <v>78</v>
      </c>
      <c r="G15" s="406" t="s">
        <v>79</v>
      </c>
      <c r="H15" s="406"/>
      <c r="I15" s="406"/>
      <c r="J15" s="406"/>
      <c r="K15" s="407" t="s">
        <v>80</v>
      </c>
      <c r="L15" s="407"/>
      <c r="M15" s="407"/>
      <c r="N15" s="407"/>
      <c r="O15" s="408"/>
      <c r="P15" s="408"/>
      <c r="Q15" s="408"/>
      <c r="R15" s="409" t="s">
        <v>81</v>
      </c>
      <c r="S15" s="409"/>
      <c r="T15" s="409"/>
      <c r="U15" s="409"/>
      <c r="V15" s="409"/>
      <c r="W15" s="409"/>
      <c r="X15" s="409"/>
      <c r="Y15" s="409"/>
      <c r="Z15" s="409"/>
      <c r="AA15" s="409"/>
      <c r="AB15" s="409"/>
      <c r="AC15" s="409"/>
      <c r="AD15" s="409"/>
      <c r="AE15" s="409"/>
      <c r="AF15" s="409"/>
      <c r="AG15" s="409"/>
      <c r="AH15" s="409"/>
      <c r="AI15" s="409"/>
      <c r="AJ15" s="409"/>
      <c r="AK15" s="409"/>
      <c r="AL15" s="409"/>
      <c r="AM15" s="409"/>
      <c r="AN15" s="409"/>
      <c r="AO15" s="409"/>
      <c r="AP15" s="409"/>
      <c r="AQ15" s="409"/>
      <c r="AR15" s="409"/>
      <c r="AS15" s="409"/>
      <c r="AT15" s="409"/>
      <c r="AU15" s="409"/>
      <c r="AV15" s="409"/>
      <c r="AW15" s="410" t="str">
        <f>IF(BA3="４週","(11) 1～4週目の勤務時間数合計","(11) 1か月の勤務時間数   合計")</f>
        <v>(11) 1～4週目の勤務時間数合計</v>
      </c>
      <c r="AX15" s="410"/>
      <c r="AY15" s="411" t="s">
        <v>82</v>
      </c>
      <c r="AZ15" s="411"/>
      <c r="BA15" s="412" t="s">
        <v>83</v>
      </c>
      <c r="BB15" s="412"/>
      <c r="BC15" s="412"/>
      <c r="BD15" s="412"/>
      <c r="BE15" s="412"/>
    </row>
    <row r="16" spans="2:63" ht="20.25" customHeight="1" x14ac:dyDescent="0.4">
      <c r="B16" s="403"/>
      <c r="C16" s="404"/>
      <c r="D16" s="404"/>
      <c r="E16" s="404"/>
      <c r="F16" s="405"/>
      <c r="G16" s="406"/>
      <c r="H16" s="406"/>
      <c r="I16" s="406"/>
      <c r="J16" s="406"/>
      <c r="K16" s="407"/>
      <c r="L16" s="407"/>
      <c r="M16" s="407"/>
      <c r="N16" s="407"/>
      <c r="O16" s="408"/>
      <c r="P16" s="408"/>
      <c r="Q16" s="408"/>
      <c r="R16" s="413" t="s">
        <v>26</v>
      </c>
      <c r="S16" s="413"/>
      <c r="T16" s="413"/>
      <c r="U16" s="413"/>
      <c r="V16" s="413"/>
      <c r="W16" s="413"/>
      <c r="X16" s="413"/>
      <c r="Y16" s="413" t="s">
        <v>27</v>
      </c>
      <c r="Z16" s="413"/>
      <c r="AA16" s="413"/>
      <c r="AB16" s="413"/>
      <c r="AC16" s="413"/>
      <c r="AD16" s="413"/>
      <c r="AE16" s="413"/>
      <c r="AF16" s="413" t="s">
        <v>28</v>
      </c>
      <c r="AG16" s="413"/>
      <c r="AH16" s="413"/>
      <c r="AI16" s="413"/>
      <c r="AJ16" s="413"/>
      <c r="AK16" s="413"/>
      <c r="AL16" s="413"/>
      <c r="AM16" s="413" t="s">
        <v>29</v>
      </c>
      <c r="AN16" s="413"/>
      <c r="AO16" s="413"/>
      <c r="AP16" s="413"/>
      <c r="AQ16" s="413"/>
      <c r="AR16" s="413"/>
      <c r="AS16" s="413"/>
      <c r="AT16" s="414" t="s">
        <v>30</v>
      </c>
      <c r="AU16" s="414"/>
      <c r="AV16" s="414"/>
      <c r="AW16" s="410"/>
      <c r="AX16" s="410"/>
      <c r="AY16" s="411"/>
      <c r="AZ16" s="411"/>
      <c r="BA16" s="412"/>
      <c r="BB16" s="412"/>
      <c r="BC16" s="412"/>
      <c r="BD16" s="412"/>
      <c r="BE16" s="412"/>
    </row>
    <row r="17" spans="2:57" ht="20.25" customHeight="1" x14ac:dyDescent="0.4">
      <c r="B17" s="403"/>
      <c r="C17" s="404"/>
      <c r="D17" s="404"/>
      <c r="E17" s="404"/>
      <c r="F17" s="405"/>
      <c r="G17" s="406"/>
      <c r="H17" s="406"/>
      <c r="I17" s="406"/>
      <c r="J17" s="406"/>
      <c r="K17" s="407"/>
      <c r="L17" s="407"/>
      <c r="M17" s="407"/>
      <c r="N17" s="407"/>
      <c r="O17" s="408"/>
      <c r="P17" s="408"/>
      <c r="Q17" s="408"/>
      <c r="R17" s="141">
        <v>1</v>
      </c>
      <c r="S17" s="142">
        <v>2</v>
      </c>
      <c r="T17" s="142">
        <v>3</v>
      </c>
      <c r="U17" s="142">
        <v>4</v>
      </c>
      <c r="V17" s="142">
        <v>5</v>
      </c>
      <c r="W17" s="142">
        <v>6</v>
      </c>
      <c r="X17" s="143">
        <v>7</v>
      </c>
      <c r="Y17" s="141">
        <v>8</v>
      </c>
      <c r="Z17" s="142">
        <v>9</v>
      </c>
      <c r="AA17" s="142">
        <v>10</v>
      </c>
      <c r="AB17" s="142">
        <v>11</v>
      </c>
      <c r="AC17" s="142">
        <v>12</v>
      </c>
      <c r="AD17" s="142">
        <v>13</v>
      </c>
      <c r="AE17" s="143">
        <v>14</v>
      </c>
      <c r="AF17" s="144">
        <v>15</v>
      </c>
      <c r="AG17" s="142">
        <v>16</v>
      </c>
      <c r="AH17" s="142">
        <v>17</v>
      </c>
      <c r="AI17" s="142">
        <v>18</v>
      </c>
      <c r="AJ17" s="142">
        <v>19</v>
      </c>
      <c r="AK17" s="142">
        <v>20</v>
      </c>
      <c r="AL17" s="143">
        <v>21</v>
      </c>
      <c r="AM17" s="141">
        <v>22</v>
      </c>
      <c r="AN17" s="142">
        <v>23</v>
      </c>
      <c r="AO17" s="142">
        <v>24</v>
      </c>
      <c r="AP17" s="142">
        <v>25</v>
      </c>
      <c r="AQ17" s="142">
        <v>26</v>
      </c>
      <c r="AR17" s="142">
        <v>27</v>
      </c>
      <c r="AS17" s="143">
        <v>28</v>
      </c>
      <c r="AT17" s="145" t="str">
        <f>IF($BA$3="暦月",IF(DAY(DATE($AB$2,$AF$2,29))=29,29,""),"")</f>
        <v/>
      </c>
      <c r="AU17" s="146" t="str">
        <f>IF($BA$3="暦月",IF(DAY(DATE($AB$2,$AF$2,30))=30,30,""),"")</f>
        <v/>
      </c>
      <c r="AV17" s="147" t="str">
        <f>IF($BA$3="暦月",IF(DAY(DATE($AB$2,$AF$2,31))=31,31,""),"")</f>
        <v/>
      </c>
      <c r="AW17" s="410"/>
      <c r="AX17" s="410"/>
      <c r="AY17" s="411"/>
      <c r="AZ17" s="411"/>
      <c r="BA17" s="412"/>
      <c r="BB17" s="412"/>
      <c r="BC17" s="412"/>
      <c r="BD17" s="412"/>
      <c r="BE17" s="412"/>
    </row>
    <row r="18" spans="2:57" ht="20.25" hidden="1" customHeight="1" x14ac:dyDescent="0.4">
      <c r="B18" s="403"/>
      <c r="C18" s="404"/>
      <c r="D18" s="404"/>
      <c r="E18" s="404"/>
      <c r="F18" s="405"/>
      <c r="G18" s="406"/>
      <c r="H18" s="406"/>
      <c r="I18" s="406"/>
      <c r="J18" s="406"/>
      <c r="K18" s="407"/>
      <c r="L18" s="407"/>
      <c r="M18" s="407"/>
      <c r="N18" s="407"/>
      <c r="O18" s="408"/>
      <c r="P18" s="408"/>
      <c r="Q18" s="408"/>
      <c r="R18" s="141">
        <f>WEEKDAY(DATE($AB$2,$AF$2,1))</f>
        <v>2</v>
      </c>
      <c r="S18" s="142">
        <f>WEEKDAY(DATE($AB$2,$AF$2,2))</f>
        <v>3</v>
      </c>
      <c r="T18" s="142">
        <f>WEEKDAY(DATE($AB$2,$AF$2,3))</f>
        <v>4</v>
      </c>
      <c r="U18" s="142">
        <f>WEEKDAY(DATE($AB$2,$AF$2,4))</f>
        <v>5</v>
      </c>
      <c r="V18" s="142">
        <f>WEEKDAY(DATE($AB$2,$AF$2,5))</f>
        <v>6</v>
      </c>
      <c r="W18" s="142">
        <f>WEEKDAY(DATE($AB$2,$AF$2,6))</f>
        <v>7</v>
      </c>
      <c r="X18" s="143">
        <f>WEEKDAY(DATE($AB$2,$AF$2,7))</f>
        <v>1</v>
      </c>
      <c r="Y18" s="141">
        <f>WEEKDAY(DATE($AB$2,$AF$2,8))</f>
        <v>2</v>
      </c>
      <c r="Z18" s="142">
        <f>WEEKDAY(DATE($AB$2,$AF$2,9))</f>
        <v>3</v>
      </c>
      <c r="AA18" s="142">
        <f>WEEKDAY(DATE($AB$2,$AF$2,10))</f>
        <v>4</v>
      </c>
      <c r="AB18" s="142">
        <f>WEEKDAY(DATE($AB$2,$AF$2,11))</f>
        <v>5</v>
      </c>
      <c r="AC18" s="142">
        <f>WEEKDAY(DATE($AB$2,$AF$2,12))</f>
        <v>6</v>
      </c>
      <c r="AD18" s="142">
        <f>WEEKDAY(DATE($AB$2,$AF$2,13))</f>
        <v>7</v>
      </c>
      <c r="AE18" s="143">
        <f>WEEKDAY(DATE($AB$2,$AF$2,14))</f>
        <v>1</v>
      </c>
      <c r="AF18" s="141">
        <f>WEEKDAY(DATE($AB$2,$AF$2,15))</f>
        <v>2</v>
      </c>
      <c r="AG18" s="142">
        <f>WEEKDAY(DATE($AB$2,$AF$2,16))</f>
        <v>3</v>
      </c>
      <c r="AH18" s="142">
        <f>WEEKDAY(DATE($AB$2,$AF$2,17))</f>
        <v>4</v>
      </c>
      <c r="AI18" s="142">
        <f>WEEKDAY(DATE($AB$2,$AF$2,18))</f>
        <v>5</v>
      </c>
      <c r="AJ18" s="142">
        <f>WEEKDAY(DATE($AB$2,$AF$2,19))</f>
        <v>6</v>
      </c>
      <c r="AK18" s="142">
        <f>WEEKDAY(DATE($AB$2,$AF$2,20))</f>
        <v>7</v>
      </c>
      <c r="AL18" s="143">
        <f>WEEKDAY(DATE($AB$2,$AF$2,21))</f>
        <v>1</v>
      </c>
      <c r="AM18" s="141">
        <f>WEEKDAY(DATE($AB$2,$AF$2,22))</f>
        <v>2</v>
      </c>
      <c r="AN18" s="142">
        <f>WEEKDAY(DATE($AB$2,$AF$2,23))</f>
        <v>3</v>
      </c>
      <c r="AO18" s="142">
        <f>WEEKDAY(DATE($AB$2,$AF$2,24))</f>
        <v>4</v>
      </c>
      <c r="AP18" s="142">
        <f>WEEKDAY(DATE($AB$2,$AF$2,25))</f>
        <v>5</v>
      </c>
      <c r="AQ18" s="142">
        <f>WEEKDAY(DATE($AB$2,$AF$2,26))</f>
        <v>6</v>
      </c>
      <c r="AR18" s="142">
        <f>WEEKDAY(DATE($AB$2,$AF$2,27))</f>
        <v>7</v>
      </c>
      <c r="AS18" s="143">
        <f>WEEKDAY(DATE($AB$2,$AF$2,28))</f>
        <v>1</v>
      </c>
      <c r="AT18" s="141">
        <f>IF(AT17=29,WEEKDAY(DATE($AB$2,$AF$2,29)),0)</f>
        <v>0</v>
      </c>
      <c r="AU18" s="142">
        <f>IF(AU17=30,WEEKDAY(DATE($AB$2,$AF$2,30)),0)</f>
        <v>0</v>
      </c>
      <c r="AV18" s="143">
        <f>IF(AV17=31,WEEKDAY(DATE($AB$2,$AF$2,31)),0)</f>
        <v>0</v>
      </c>
      <c r="AW18" s="410"/>
      <c r="AX18" s="410"/>
      <c r="AY18" s="411"/>
      <c r="AZ18" s="411"/>
      <c r="BA18" s="412"/>
      <c r="BB18" s="412"/>
      <c r="BC18" s="412"/>
      <c r="BD18" s="412"/>
      <c r="BE18" s="412"/>
    </row>
    <row r="19" spans="2:57" ht="22.5" customHeight="1" x14ac:dyDescent="0.4">
      <c r="B19" s="403"/>
      <c r="C19" s="404"/>
      <c r="D19" s="404"/>
      <c r="E19" s="404"/>
      <c r="F19" s="405"/>
      <c r="G19" s="406"/>
      <c r="H19" s="406"/>
      <c r="I19" s="406"/>
      <c r="J19" s="406"/>
      <c r="K19" s="407"/>
      <c r="L19" s="407"/>
      <c r="M19" s="407"/>
      <c r="N19" s="407"/>
      <c r="O19" s="408"/>
      <c r="P19" s="408"/>
      <c r="Q19" s="408"/>
      <c r="R19" s="148" t="str">
        <f t="shared" ref="R19:AS19" si="0">IF(R18=1,"日",IF(R18=2,"月",IF(R18=3,"火",IF(R18=4,"水",IF(R18=5,"木",IF(R18=6,"金","土"))))))</f>
        <v>月</v>
      </c>
      <c r="S19" s="149" t="str">
        <f t="shared" si="0"/>
        <v>火</v>
      </c>
      <c r="T19" s="149" t="str">
        <f t="shared" si="0"/>
        <v>水</v>
      </c>
      <c r="U19" s="149" t="str">
        <f t="shared" si="0"/>
        <v>木</v>
      </c>
      <c r="V19" s="149" t="str">
        <f t="shared" si="0"/>
        <v>金</v>
      </c>
      <c r="W19" s="149" t="str">
        <f t="shared" si="0"/>
        <v>土</v>
      </c>
      <c r="X19" s="150" t="str">
        <f t="shared" si="0"/>
        <v>日</v>
      </c>
      <c r="Y19" s="148" t="str">
        <f t="shared" si="0"/>
        <v>月</v>
      </c>
      <c r="Z19" s="149" t="str">
        <f t="shared" si="0"/>
        <v>火</v>
      </c>
      <c r="AA19" s="149" t="str">
        <f t="shared" si="0"/>
        <v>水</v>
      </c>
      <c r="AB19" s="149" t="str">
        <f t="shared" si="0"/>
        <v>木</v>
      </c>
      <c r="AC19" s="149" t="str">
        <f t="shared" si="0"/>
        <v>金</v>
      </c>
      <c r="AD19" s="149" t="str">
        <f t="shared" si="0"/>
        <v>土</v>
      </c>
      <c r="AE19" s="150" t="str">
        <f t="shared" si="0"/>
        <v>日</v>
      </c>
      <c r="AF19" s="148" t="str">
        <f t="shared" si="0"/>
        <v>月</v>
      </c>
      <c r="AG19" s="149" t="str">
        <f t="shared" si="0"/>
        <v>火</v>
      </c>
      <c r="AH19" s="149" t="str">
        <f t="shared" si="0"/>
        <v>水</v>
      </c>
      <c r="AI19" s="149" t="str">
        <f t="shared" si="0"/>
        <v>木</v>
      </c>
      <c r="AJ19" s="149" t="str">
        <f t="shared" si="0"/>
        <v>金</v>
      </c>
      <c r="AK19" s="149" t="str">
        <f t="shared" si="0"/>
        <v>土</v>
      </c>
      <c r="AL19" s="150" t="str">
        <f t="shared" si="0"/>
        <v>日</v>
      </c>
      <c r="AM19" s="148" t="str">
        <f t="shared" si="0"/>
        <v>月</v>
      </c>
      <c r="AN19" s="149" t="str">
        <f t="shared" si="0"/>
        <v>火</v>
      </c>
      <c r="AO19" s="149" t="str">
        <f t="shared" si="0"/>
        <v>水</v>
      </c>
      <c r="AP19" s="149" t="str">
        <f t="shared" si="0"/>
        <v>木</v>
      </c>
      <c r="AQ19" s="149" t="str">
        <f t="shared" si="0"/>
        <v>金</v>
      </c>
      <c r="AR19" s="149" t="str">
        <f t="shared" si="0"/>
        <v>土</v>
      </c>
      <c r="AS19" s="150" t="str">
        <f t="shared" si="0"/>
        <v>日</v>
      </c>
      <c r="AT19" s="149" t="str">
        <f>IF(AT18=1,"日",IF(AT18=2,"月",IF(AT18=3,"火",IF(AT18=4,"水",IF(AT18=5,"木",IF(AT18=6,"金",IF(AT18=0,"","土")))))))</f>
        <v/>
      </c>
      <c r="AU19" s="149" t="str">
        <f>IF(AU18=1,"日",IF(AU18=2,"月",IF(AU18=3,"火",IF(AU18=4,"水",IF(AU18=5,"木",IF(AU18=6,"金",IF(AU18=0,"","土")))))))</f>
        <v/>
      </c>
      <c r="AV19" s="149" t="str">
        <f>IF(AV18=1,"日",IF(AV18=2,"月",IF(AV18=3,"火",IF(AV18=4,"水",IF(AV18=5,"木",IF(AV18=6,"金",IF(AV18=0,"","土")))))))</f>
        <v/>
      </c>
      <c r="AW19" s="410"/>
      <c r="AX19" s="410"/>
      <c r="AY19" s="411"/>
      <c r="AZ19" s="411"/>
      <c r="BA19" s="412"/>
      <c r="BB19" s="412"/>
      <c r="BC19" s="412"/>
      <c r="BD19" s="412"/>
      <c r="BE19" s="412"/>
    </row>
    <row r="20" spans="2:57" ht="20.25" customHeight="1" x14ac:dyDescent="0.4">
      <c r="B20" s="393">
        <v>1</v>
      </c>
      <c r="C20" s="394"/>
      <c r="D20" s="394"/>
      <c r="E20" s="394"/>
      <c r="F20" s="395"/>
      <c r="G20" s="359"/>
      <c r="H20" s="359"/>
      <c r="I20" s="359"/>
      <c r="J20" s="359"/>
      <c r="K20" s="396"/>
      <c r="L20" s="396"/>
      <c r="M20" s="396"/>
      <c r="N20" s="396"/>
      <c r="O20" s="397" t="s">
        <v>84</v>
      </c>
      <c r="P20" s="397"/>
      <c r="Q20" s="397"/>
      <c r="R20" s="151"/>
      <c r="S20" s="152"/>
      <c r="T20" s="152"/>
      <c r="U20" s="152"/>
      <c r="V20" s="152"/>
      <c r="W20" s="152"/>
      <c r="X20" s="153"/>
      <c r="Y20" s="151"/>
      <c r="Z20" s="152"/>
      <c r="AA20" s="152"/>
      <c r="AB20" s="152"/>
      <c r="AC20" s="152"/>
      <c r="AD20" s="152"/>
      <c r="AE20" s="153"/>
      <c r="AF20" s="151"/>
      <c r="AG20" s="152"/>
      <c r="AH20" s="152"/>
      <c r="AI20" s="152"/>
      <c r="AJ20" s="152"/>
      <c r="AK20" s="152"/>
      <c r="AL20" s="153"/>
      <c r="AM20" s="151"/>
      <c r="AN20" s="152"/>
      <c r="AO20" s="152"/>
      <c r="AP20" s="152"/>
      <c r="AQ20" s="152"/>
      <c r="AR20" s="152"/>
      <c r="AS20" s="153"/>
      <c r="AT20" s="151"/>
      <c r="AU20" s="152"/>
      <c r="AV20" s="152"/>
      <c r="AW20" s="398"/>
      <c r="AX20" s="398"/>
      <c r="AY20" s="399"/>
      <c r="AZ20" s="399"/>
      <c r="BA20" s="363"/>
      <c r="BB20" s="363"/>
      <c r="BC20" s="363"/>
      <c r="BD20" s="363"/>
      <c r="BE20" s="363"/>
    </row>
    <row r="21" spans="2:57" ht="20.25" customHeight="1" x14ac:dyDescent="0.4">
      <c r="B21" s="393"/>
      <c r="C21" s="394"/>
      <c r="D21" s="394"/>
      <c r="E21" s="394"/>
      <c r="F21" s="395"/>
      <c r="G21" s="359"/>
      <c r="H21" s="359"/>
      <c r="I21" s="359"/>
      <c r="J21" s="359"/>
      <c r="K21" s="396"/>
      <c r="L21" s="396"/>
      <c r="M21" s="396"/>
      <c r="N21" s="396"/>
      <c r="O21" s="386" t="s">
        <v>85</v>
      </c>
      <c r="P21" s="386"/>
      <c r="Q21" s="386"/>
      <c r="R21" s="154"/>
      <c r="S21" s="155"/>
      <c r="T21" s="155"/>
      <c r="U21" s="155"/>
      <c r="V21" s="155"/>
      <c r="W21" s="155"/>
      <c r="X21" s="156"/>
      <c r="Y21" s="154"/>
      <c r="Z21" s="155"/>
      <c r="AA21" s="155"/>
      <c r="AB21" s="155"/>
      <c r="AC21" s="155"/>
      <c r="AD21" s="155"/>
      <c r="AE21" s="156"/>
      <c r="AF21" s="154"/>
      <c r="AG21" s="155"/>
      <c r="AH21" s="155"/>
      <c r="AI21" s="155"/>
      <c r="AJ21" s="155"/>
      <c r="AK21" s="155"/>
      <c r="AL21" s="156"/>
      <c r="AM21" s="154"/>
      <c r="AN21" s="155"/>
      <c r="AO21" s="155"/>
      <c r="AP21" s="155"/>
      <c r="AQ21" s="155"/>
      <c r="AR21" s="155"/>
      <c r="AS21" s="156"/>
      <c r="AT21" s="154"/>
      <c r="AU21" s="155"/>
      <c r="AV21" s="155"/>
      <c r="AW21" s="387"/>
      <c r="AX21" s="387"/>
      <c r="AY21" s="388"/>
      <c r="AZ21" s="388"/>
      <c r="BA21" s="363"/>
      <c r="BB21" s="363"/>
      <c r="BC21" s="363"/>
      <c r="BD21" s="363"/>
      <c r="BE21" s="363"/>
    </row>
    <row r="22" spans="2:57" ht="20.25" customHeight="1" x14ac:dyDescent="0.4">
      <c r="B22" s="393"/>
      <c r="C22" s="394"/>
      <c r="D22" s="394"/>
      <c r="E22" s="394"/>
      <c r="F22" s="395"/>
      <c r="G22" s="359"/>
      <c r="H22" s="359"/>
      <c r="I22" s="359"/>
      <c r="J22" s="359"/>
      <c r="K22" s="396"/>
      <c r="L22" s="396"/>
      <c r="M22" s="396"/>
      <c r="N22" s="396"/>
      <c r="O22" s="389" t="s">
        <v>86</v>
      </c>
      <c r="P22" s="389"/>
      <c r="Q22" s="389"/>
      <c r="R22" s="157"/>
      <c r="S22" s="158"/>
      <c r="T22" s="158"/>
      <c r="U22" s="158"/>
      <c r="V22" s="158"/>
      <c r="W22" s="158"/>
      <c r="X22" s="159"/>
      <c r="Y22" s="157"/>
      <c r="Z22" s="158"/>
      <c r="AA22" s="158"/>
      <c r="AB22" s="158"/>
      <c r="AC22" s="158"/>
      <c r="AD22" s="158"/>
      <c r="AE22" s="159"/>
      <c r="AF22" s="157"/>
      <c r="AG22" s="158"/>
      <c r="AH22" s="158"/>
      <c r="AI22" s="158"/>
      <c r="AJ22" s="158"/>
      <c r="AK22" s="158"/>
      <c r="AL22" s="159"/>
      <c r="AM22" s="157"/>
      <c r="AN22" s="158"/>
      <c r="AO22" s="158"/>
      <c r="AP22" s="158"/>
      <c r="AQ22" s="158"/>
      <c r="AR22" s="158"/>
      <c r="AS22" s="159"/>
      <c r="AT22" s="157"/>
      <c r="AU22" s="158"/>
      <c r="AV22" s="158"/>
      <c r="AW22" s="390"/>
      <c r="AX22" s="390"/>
      <c r="AY22" s="391"/>
      <c r="AZ22" s="391"/>
      <c r="BA22" s="363"/>
      <c r="BB22" s="363"/>
      <c r="BC22" s="363"/>
      <c r="BD22" s="363"/>
      <c r="BE22" s="363"/>
    </row>
    <row r="23" spans="2:57" ht="20.25" customHeight="1" x14ac:dyDescent="0.4">
      <c r="B23" s="381">
        <f>B20+1</f>
        <v>2</v>
      </c>
      <c r="C23" s="392"/>
      <c r="D23" s="392"/>
      <c r="E23" s="392"/>
      <c r="F23" s="344"/>
      <c r="G23" s="345"/>
      <c r="H23" s="345"/>
      <c r="I23" s="345"/>
      <c r="J23" s="345"/>
      <c r="K23" s="346"/>
      <c r="L23" s="346"/>
      <c r="M23" s="346"/>
      <c r="N23" s="346"/>
      <c r="O23" s="383" t="s">
        <v>84</v>
      </c>
      <c r="P23" s="383"/>
      <c r="Q23" s="383"/>
      <c r="R23" s="151"/>
      <c r="S23" s="152"/>
      <c r="T23" s="152"/>
      <c r="U23" s="152"/>
      <c r="V23" s="152"/>
      <c r="W23" s="152"/>
      <c r="X23" s="153"/>
      <c r="Y23" s="151"/>
      <c r="Z23" s="152"/>
      <c r="AA23" s="152"/>
      <c r="AB23" s="152"/>
      <c r="AC23" s="152"/>
      <c r="AD23" s="152"/>
      <c r="AE23" s="153"/>
      <c r="AF23" s="151"/>
      <c r="AG23" s="152"/>
      <c r="AH23" s="152"/>
      <c r="AI23" s="152"/>
      <c r="AJ23" s="152"/>
      <c r="AK23" s="152"/>
      <c r="AL23" s="153"/>
      <c r="AM23" s="151"/>
      <c r="AN23" s="152"/>
      <c r="AO23" s="152"/>
      <c r="AP23" s="152"/>
      <c r="AQ23" s="152"/>
      <c r="AR23" s="152"/>
      <c r="AS23" s="153"/>
      <c r="AT23" s="151"/>
      <c r="AU23" s="152"/>
      <c r="AV23" s="152"/>
      <c r="AW23" s="384"/>
      <c r="AX23" s="384"/>
      <c r="AY23" s="385"/>
      <c r="AZ23" s="385"/>
      <c r="BA23" s="349"/>
      <c r="BB23" s="349"/>
      <c r="BC23" s="349"/>
      <c r="BD23" s="349"/>
      <c r="BE23" s="349"/>
    </row>
    <row r="24" spans="2:57" ht="20.25" customHeight="1" x14ac:dyDescent="0.4">
      <c r="B24" s="381"/>
      <c r="C24" s="392"/>
      <c r="D24" s="392"/>
      <c r="E24" s="392"/>
      <c r="F24" s="344"/>
      <c r="G24" s="345"/>
      <c r="H24" s="345"/>
      <c r="I24" s="345"/>
      <c r="J24" s="345"/>
      <c r="K24" s="346"/>
      <c r="L24" s="346"/>
      <c r="M24" s="346"/>
      <c r="N24" s="346"/>
      <c r="O24" s="386" t="s">
        <v>85</v>
      </c>
      <c r="P24" s="386"/>
      <c r="Q24" s="386"/>
      <c r="R24" s="154"/>
      <c r="S24" s="155"/>
      <c r="T24" s="155"/>
      <c r="U24" s="155"/>
      <c r="V24" s="155"/>
      <c r="W24" s="155"/>
      <c r="X24" s="156"/>
      <c r="Y24" s="154"/>
      <c r="Z24" s="155"/>
      <c r="AA24" s="155"/>
      <c r="AB24" s="155"/>
      <c r="AC24" s="155"/>
      <c r="AD24" s="155"/>
      <c r="AE24" s="156"/>
      <c r="AF24" s="154"/>
      <c r="AG24" s="155"/>
      <c r="AH24" s="155"/>
      <c r="AI24" s="155"/>
      <c r="AJ24" s="155"/>
      <c r="AK24" s="155"/>
      <c r="AL24" s="156"/>
      <c r="AM24" s="154"/>
      <c r="AN24" s="155"/>
      <c r="AO24" s="155"/>
      <c r="AP24" s="155"/>
      <c r="AQ24" s="155"/>
      <c r="AR24" s="155"/>
      <c r="AS24" s="156"/>
      <c r="AT24" s="154"/>
      <c r="AU24" s="155"/>
      <c r="AV24" s="155"/>
      <c r="AW24" s="387"/>
      <c r="AX24" s="387"/>
      <c r="AY24" s="388"/>
      <c r="AZ24" s="388"/>
      <c r="BA24" s="349"/>
      <c r="BB24" s="349"/>
      <c r="BC24" s="349"/>
      <c r="BD24" s="349"/>
      <c r="BE24" s="349"/>
    </row>
    <row r="25" spans="2:57" ht="20.25" customHeight="1" x14ac:dyDescent="0.4">
      <c r="B25" s="381"/>
      <c r="C25" s="392"/>
      <c r="D25" s="392"/>
      <c r="E25" s="392"/>
      <c r="F25" s="344"/>
      <c r="G25" s="345"/>
      <c r="H25" s="345"/>
      <c r="I25" s="345"/>
      <c r="J25" s="345"/>
      <c r="K25" s="346"/>
      <c r="L25" s="346"/>
      <c r="M25" s="346"/>
      <c r="N25" s="346"/>
      <c r="O25" s="389" t="s">
        <v>86</v>
      </c>
      <c r="P25" s="389"/>
      <c r="Q25" s="389"/>
      <c r="R25" s="157"/>
      <c r="S25" s="158"/>
      <c r="T25" s="158"/>
      <c r="U25" s="158"/>
      <c r="V25" s="158"/>
      <c r="W25" s="158"/>
      <c r="X25" s="159"/>
      <c r="Y25" s="157"/>
      <c r="Z25" s="158"/>
      <c r="AA25" s="158"/>
      <c r="AB25" s="158"/>
      <c r="AC25" s="158"/>
      <c r="AD25" s="158"/>
      <c r="AE25" s="159"/>
      <c r="AF25" s="157"/>
      <c r="AG25" s="158"/>
      <c r="AH25" s="158"/>
      <c r="AI25" s="158"/>
      <c r="AJ25" s="158"/>
      <c r="AK25" s="158"/>
      <c r="AL25" s="159"/>
      <c r="AM25" s="157"/>
      <c r="AN25" s="158"/>
      <c r="AO25" s="158"/>
      <c r="AP25" s="158"/>
      <c r="AQ25" s="158"/>
      <c r="AR25" s="158"/>
      <c r="AS25" s="159"/>
      <c r="AT25" s="157"/>
      <c r="AU25" s="158"/>
      <c r="AV25" s="158"/>
      <c r="AW25" s="390"/>
      <c r="AX25" s="390"/>
      <c r="AY25" s="391"/>
      <c r="AZ25" s="391"/>
      <c r="BA25" s="349"/>
      <c r="BB25" s="349"/>
      <c r="BC25" s="349"/>
      <c r="BD25" s="349"/>
      <c r="BE25" s="349"/>
    </row>
    <row r="26" spans="2:57" ht="20.25" customHeight="1" x14ac:dyDescent="0.4">
      <c r="B26" s="381">
        <f>B23+1</f>
        <v>3</v>
      </c>
      <c r="C26" s="382"/>
      <c r="D26" s="382"/>
      <c r="E26" s="382"/>
      <c r="F26" s="344"/>
      <c r="G26" s="345"/>
      <c r="H26" s="345"/>
      <c r="I26" s="345"/>
      <c r="J26" s="345"/>
      <c r="K26" s="346"/>
      <c r="L26" s="346"/>
      <c r="M26" s="346"/>
      <c r="N26" s="346"/>
      <c r="O26" s="383" t="s">
        <v>84</v>
      </c>
      <c r="P26" s="383"/>
      <c r="Q26" s="383"/>
      <c r="R26" s="151"/>
      <c r="S26" s="152"/>
      <c r="T26" s="152"/>
      <c r="U26" s="152"/>
      <c r="V26" s="152"/>
      <c r="W26" s="152"/>
      <c r="X26" s="153"/>
      <c r="Y26" s="151"/>
      <c r="Z26" s="152"/>
      <c r="AA26" s="152"/>
      <c r="AB26" s="152"/>
      <c r="AC26" s="152"/>
      <c r="AD26" s="152"/>
      <c r="AE26" s="153"/>
      <c r="AF26" s="151"/>
      <c r="AG26" s="152"/>
      <c r="AH26" s="152"/>
      <c r="AI26" s="152"/>
      <c r="AJ26" s="152"/>
      <c r="AK26" s="152"/>
      <c r="AL26" s="153"/>
      <c r="AM26" s="151"/>
      <c r="AN26" s="152"/>
      <c r="AO26" s="152"/>
      <c r="AP26" s="152"/>
      <c r="AQ26" s="152"/>
      <c r="AR26" s="152"/>
      <c r="AS26" s="153"/>
      <c r="AT26" s="151"/>
      <c r="AU26" s="152"/>
      <c r="AV26" s="152"/>
      <c r="AW26" s="384"/>
      <c r="AX26" s="384"/>
      <c r="AY26" s="385"/>
      <c r="AZ26" s="385"/>
      <c r="BA26" s="349"/>
      <c r="BB26" s="349"/>
      <c r="BC26" s="349"/>
      <c r="BD26" s="349"/>
      <c r="BE26" s="349"/>
    </row>
    <row r="27" spans="2:57" ht="20.25" customHeight="1" x14ac:dyDescent="0.4">
      <c r="B27" s="381"/>
      <c r="C27" s="382"/>
      <c r="D27" s="382"/>
      <c r="E27" s="382"/>
      <c r="F27" s="344"/>
      <c r="G27" s="345"/>
      <c r="H27" s="345"/>
      <c r="I27" s="345"/>
      <c r="J27" s="345"/>
      <c r="K27" s="346"/>
      <c r="L27" s="346"/>
      <c r="M27" s="346"/>
      <c r="N27" s="346"/>
      <c r="O27" s="386" t="s">
        <v>85</v>
      </c>
      <c r="P27" s="386"/>
      <c r="Q27" s="386"/>
      <c r="R27" s="154"/>
      <c r="S27" s="155"/>
      <c r="T27" s="155"/>
      <c r="U27" s="155"/>
      <c r="V27" s="155"/>
      <c r="W27" s="155"/>
      <c r="X27" s="156"/>
      <c r="Y27" s="154"/>
      <c r="Z27" s="155"/>
      <c r="AA27" s="155"/>
      <c r="AB27" s="155"/>
      <c r="AC27" s="155"/>
      <c r="AD27" s="155"/>
      <c r="AE27" s="156"/>
      <c r="AF27" s="154"/>
      <c r="AG27" s="155"/>
      <c r="AH27" s="155"/>
      <c r="AI27" s="155"/>
      <c r="AJ27" s="155"/>
      <c r="AK27" s="155"/>
      <c r="AL27" s="156"/>
      <c r="AM27" s="154"/>
      <c r="AN27" s="155"/>
      <c r="AO27" s="155"/>
      <c r="AP27" s="155"/>
      <c r="AQ27" s="155"/>
      <c r="AR27" s="155"/>
      <c r="AS27" s="156"/>
      <c r="AT27" s="154"/>
      <c r="AU27" s="155"/>
      <c r="AV27" s="155"/>
      <c r="AW27" s="387"/>
      <c r="AX27" s="387"/>
      <c r="AY27" s="388"/>
      <c r="AZ27" s="388"/>
      <c r="BA27" s="349"/>
      <c r="BB27" s="349"/>
      <c r="BC27" s="349"/>
      <c r="BD27" s="349"/>
      <c r="BE27" s="349"/>
    </row>
    <row r="28" spans="2:57" ht="20.25" customHeight="1" x14ac:dyDescent="0.4">
      <c r="B28" s="381"/>
      <c r="C28" s="382"/>
      <c r="D28" s="382"/>
      <c r="E28" s="382"/>
      <c r="F28" s="344"/>
      <c r="G28" s="345"/>
      <c r="H28" s="345"/>
      <c r="I28" s="345"/>
      <c r="J28" s="345"/>
      <c r="K28" s="346"/>
      <c r="L28" s="346"/>
      <c r="M28" s="346"/>
      <c r="N28" s="346"/>
      <c r="O28" s="389" t="s">
        <v>86</v>
      </c>
      <c r="P28" s="389"/>
      <c r="Q28" s="389"/>
      <c r="R28" s="157"/>
      <c r="S28" s="158"/>
      <c r="T28" s="158"/>
      <c r="U28" s="158"/>
      <c r="V28" s="158"/>
      <c r="W28" s="158"/>
      <c r="X28" s="159"/>
      <c r="Y28" s="157"/>
      <c r="Z28" s="158"/>
      <c r="AA28" s="158"/>
      <c r="AB28" s="158"/>
      <c r="AC28" s="158"/>
      <c r="AD28" s="158"/>
      <c r="AE28" s="159"/>
      <c r="AF28" s="157"/>
      <c r="AG28" s="158"/>
      <c r="AH28" s="158"/>
      <c r="AI28" s="158"/>
      <c r="AJ28" s="158"/>
      <c r="AK28" s="158"/>
      <c r="AL28" s="159"/>
      <c r="AM28" s="157"/>
      <c r="AN28" s="158"/>
      <c r="AO28" s="158"/>
      <c r="AP28" s="158"/>
      <c r="AQ28" s="158"/>
      <c r="AR28" s="158"/>
      <c r="AS28" s="159"/>
      <c r="AT28" s="157"/>
      <c r="AU28" s="158"/>
      <c r="AV28" s="158"/>
      <c r="AW28" s="390"/>
      <c r="AX28" s="390"/>
      <c r="AY28" s="391"/>
      <c r="AZ28" s="391"/>
      <c r="BA28" s="349"/>
      <c r="BB28" s="349"/>
      <c r="BC28" s="349"/>
      <c r="BD28" s="349"/>
      <c r="BE28" s="349"/>
    </row>
    <row r="29" spans="2:57" ht="20.25" customHeight="1" x14ac:dyDescent="0.4">
      <c r="B29" s="381">
        <f>B26+1</f>
        <v>4</v>
      </c>
      <c r="C29" s="382"/>
      <c r="D29" s="382"/>
      <c r="E29" s="382"/>
      <c r="F29" s="344"/>
      <c r="G29" s="345"/>
      <c r="H29" s="345"/>
      <c r="I29" s="345"/>
      <c r="J29" s="345"/>
      <c r="K29" s="346"/>
      <c r="L29" s="346"/>
      <c r="M29" s="346"/>
      <c r="N29" s="346"/>
      <c r="O29" s="383" t="s">
        <v>84</v>
      </c>
      <c r="P29" s="383"/>
      <c r="Q29" s="383"/>
      <c r="R29" s="151"/>
      <c r="S29" s="152"/>
      <c r="T29" s="152"/>
      <c r="U29" s="152"/>
      <c r="V29" s="152"/>
      <c r="W29" s="152"/>
      <c r="X29" s="153"/>
      <c r="Y29" s="151"/>
      <c r="Z29" s="152"/>
      <c r="AA29" s="152"/>
      <c r="AB29" s="152"/>
      <c r="AC29" s="152"/>
      <c r="AD29" s="152"/>
      <c r="AE29" s="153"/>
      <c r="AF29" s="151"/>
      <c r="AG29" s="152"/>
      <c r="AH29" s="152"/>
      <c r="AI29" s="152"/>
      <c r="AJ29" s="152"/>
      <c r="AK29" s="152"/>
      <c r="AL29" s="153"/>
      <c r="AM29" s="151"/>
      <c r="AN29" s="152"/>
      <c r="AO29" s="152"/>
      <c r="AP29" s="152"/>
      <c r="AQ29" s="152"/>
      <c r="AR29" s="152"/>
      <c r="AS29" s="153"/>
      <c r="AT29" s="151"/>
      <c r="AU29" s="152"/>
      <c r="AV29" s="152"/>
      <c r="AW29" s="384"/>
      <c r="AX29" s="384"/>
      <c r="AY29" s="385"/>
      <c r="AZ29" s="385"/>
      <c r="BA29" s="349"/>
      <c r="BB29" s="349"/>
      <c r="BC29" s="349"/>
      <c r="BD29" s="349"/>
      <c r="BE29" s="349"/>
    </row>
    <row r="30" spans="2:57" ht="20.25" customHeight="1" x14ac:dyDescent="0.4">
      <c r="B30" s="381"/>
      <c r="C30" s="382"/>
      <c r="D30" s="382"/>
      <c r="E30" s="382"/>
      <c r="F30" s="344"/>
      <c r="G30" s="345"/>
      <c r="H30" s="345"/>
      <c r="I30" s="345"/>
      <c r="J30" s="345"/>
      <c r="K30" s="346"/>
      <c r="L30" s="346"/>
      <c r="M30" s="346"/>
      <c r="N30" s="346"/>
      <c r="O30" s="386" t="s">
        <v>85</v>
      </c>
      <c r="P30" s="386"/>
      <c r="Q30" s="386"/>
      <c r="R30" s="154"/>
      <c r="S30" s="155"/>
      <c r="T30" s="155"/>
      <c r="U30" s="155"/>
      <c r="V30" s="155"/>
      <c r="W30" s="155"/>
      <c r="X30" s="156"/>
      <c r="Y30" s="154"/>
      <c r="Z30" s="155"/>
      <c r="AA30" s="155"/>
      <c r="AB30" s="155"/>
      <c r="AC30" s="155"/>
      <c r="AD30" s="155"/>
      <c r="AE30" s="156"/>
      <c r="AF30" s="154"/>
      <c r="AG30" s="155"/>
      <c r="AH30" s="155"/>
      <c r="AI30" s="155"/>
      <c r="AJ30" s="155"/>
      <c r="AK30" s="155"/>
      <c r="AL30" s="156"/>
      <c r="AM30" s="154"/>
      <c r="AN30" s="155"/>
      <c r="AO30" s="155"/>
      <c r="AP30" s="155"/>
      <c r="AQ30" s="155"/>
      <c r="AR30" s="155"/>
      <c r="AS30" s="156"/>
      <c r="AT30" s="154"/>
      <c r="AU30" s="155"/>
      <c r="AV30" s="155"/>
      <c r="AW30" s="387"/>
      <c r="AX30" s="387"/>
      <c r="AY30" s="388"/>
      <c r="AZ30" s="388"/>
      <c r="BA30" s="349"/>
      <c r="BB30" s="349"/>
      <c r="BC30" s="349"/>
      <c r="BD30" s="349"/>
      <c r="BE30" s="349"/>
    </row>
    <row r="31" spans="2:57" ht="20.25" customHeight="1" x14ac:dyDescent="0.4">
      <c r="B31" s="381"/>
      <c r="C31" s="382"/>
      <c r="D31" s="382"/>
      <c r="E31" s="382"/>
      <c r="F31" s="344"/>
      <c r="G31" s="345"/>
      <c r="H31" s="345"/>
      <c r="I31" s="345"/>
      <c r="J31" s="345"/>
      <c r="K31" s="346"/>
      <c r="L31" s="346"/>
      <c r="M31" s="346"/>
      <c r="N31" s="346"/>
      <c r="O31" s="389" t="s">
        <v>86</v>
      </c>
      <c r="P31" s="389"/>
      <c r="Q31" s="389"/>
      <c r="R31" s="157"/>
      <c r="S31" s="158"/>
      <c r="T31" s="158"/>
      <c r="U31" s="158"/>
      <c r="V31" s="158"/>
      <c r="W31" s="158"/>
      <c r="X31" s="159"/>
      <c r="Y31" s="157"/>
      <c r="Z31" s="158"/>
      <c r="AA31" s="158"/>
      <c r="AB31" s="158"/>
      <c r="AC31" s="158"/>
      <c r="AD31" s="158"/>
      <c r="AE31" s="159"/>
      <c r="AF31" s="157"/>
      <c r="AG31" s="158"/>
      <c r="AH31" s="158"/>
      <c r="AI31" s="158"/>
      <c r="AJ31" s="158"/>
      <c r="AK31" s="158"/>
      <c r="AL31" s="159"/>
      <c r="AM31" s="157"/>
      <c r="AN31" s="158"/>
      <c r="AO31" s="158"/>
      <c r="AP31" s="158"/>
      <c r="AQ31" s="158"/>
      <c r="AR31" s="158"/>
      <c r="AS31" s="159"/>
      <c r="AT31" s="157"/>
      <c r="AU31" s="158"/>
      <c r="AV31" s="158"/>
      <c r="AW31" s="390"/>
      <c r="AX31" s="390"/>
      <c r="AY31" s="391"/>
      <c r="AZ31" s="391"/>
      <c r="BA31" s="349"/>
      <c r="BB31" s="349"/>
      <c r="BC31" s="349"/>
      <c r="BD31" s="349"/>
      <c r="BE31" s="349"/>
    </row>
    <row r="32" spans="2:57" ht="20.25" customHeight="1" x14ac:dyDescent="0.4">
      <c r="B32" s="381">
        <f>B29+1</f>
        <v>5</v>
      </c>
      <c r="C32" s="382"/>
      <c r="D32" s="382"/>
      <c r="E32" s="382"/>
      <c r="F32" s="344"/>
      <c r="G32" s="345"/>
      <c r="H32" s="345"/>
      <c r="I32" s="345"/>
      <c r="J32" s="345"/>
      <c r="K32" s="346"/>
      <c r="L32" s="346"/>
      <c r="M32" s="346"/>
      <c r="N32" s="346"/>
      <c r="O32" s="383" t="s">
        <v>84</v>
      </c>
      <c r="P32" s="383"/>
      <c r="Q32" s="383"/>
      <c r="R32" s="151"/>
      <c r="S32" s="152"/>
      <c r="T32" s="152"/>
      <c r="U32" s="152"/>
      <c r="V32" s="152"/>
      <c r="W32" s="152"/>
      <c r="X32" s="153"/>
      <c r="Y32" s="151"/>
      <c r="Z32" s="152"/>
      <c r="AA32" s="152"/>
      <c r="AB32" s="152"/>
      <c r="AC32" s="152"/>
      <c r="AD32" s="152"/>
      <c r="AE32" s="153"/>
      <c r="AF32" s="151"/>
      <c r="AG32" s="152"/>
      <c r="AH32" s="152"/>
      <c r="AI32" s="152"/>
      <c r="AJ32" s="152"/>
      <c r="AK32" s="152"/>
      <c r="AL32" s="153"/>
      <c r="AM32" s="151"/>
      <c r="AN32" s="152"/>
      <c r="AO32" s="152"/>
      <c r="AP32" s="152"/>
      <c r="AQ32" s="152"/>
      <c r="AR32" s="152"/>
      <c r="AS32" s="153"/>
      <c r="AT32" s="151"/>
      <c r="AU32" s="152"/>
      <c r="AV32" s="152"/>
      <c r="AW32" s="384"/>
      <c r="AX32" s="384"/>
      <c r="AY32" s="385"/>
      <c r="AZ32" s="385"/>
      <c r="BA32" s="349"/>
      <c r="BB32" s="349"/>
      <c r="BC32" s="349"/>
      <c r="BD32" s="349"/>
      <c r="BE32" s="349"/>
    </row>
    <row r="33" spans="2:57" ht="20.25" customHeight="1" x14ac:dyDescent="0.4">
      <c r="B33" s="381"/>
      <c r="C33" s="382"/>
      <c r="D33" s="382"/>
      <c r="E33" s="382"/>
      <c r="F33" s="344"/>
      <c r="G33" s="345"/>
      <c r="H33" s="345"/>
      <c r="I33" s="345"/>
      <c r="J33" s="345"/>
      <c r="K33" s="346"/>
      <c r="L33" s="346"/>
      <c r="M33" s="346"/>
      <c r="N33" s="346"/>
      <c r="O33" s="386" t="s">
        <v>85</v>
      </c>
      <c r="P33" s="386"/>
      <c r="Q33" s="386"/>
      <c r="R33" s="154"/>
      <c r="S33" s="155"/>
      <c r="T33" s="155"/>
      <c r="U33" s="155"/>
      <c r="V33" s="155"/>
      <c r="W33" s="155"/>
      <c r="X33" s="156"/>
      <c r="Y33" s="154"/>
      <c r="Z33" s="155"/>
      <c r="AA33" s="155"/>
      <c r="AB33" s="155"/>
      <c r="AC33" s="155"/>
      <c r="AD33" s="155"/>
      <c r="AE33" s="156"/>
      <c r="AF33" s="154"/>
      <c r="AG33" s="155"/>
      <c r="AH33" s="155"/>
      <c r="AI33" s="155"/>
      <c r="AJ33" s="155"/>
      <c r="AK33" s="155"/>
      <c r="AL33" s="156"/>
      <c r="AM33" s="154"/>
      <c r="AN33" s="155"/>
      <c r="AO33" s="155"/>
      <c r="AP33" s="155"/>
      <c r="AQ33" s="155"/>
      <c r="AR33" s="155"/>
      <c r="AS33" s="156"/>
      <c r="AT33" s="154"/>
      <c r="AU33" s="155"/>
      <c r="AV33" s="155"/>
      <c r="AW33" s="387"/>
      <c r="AX33" s="387"/>
      <c r="AY33" s="388"/>
      <c r="AZ33" s="388"/>
      <c r="BA33" s="349"/>
      <c r="BB33" s="349"/>
      <c r="BC33" s="349"/>
      <c r="BD33" s="349"/>
      <c r="BE33" s="349"/>
    </row>
    <row r="34" spans="2:57" ht="20.25" customHeight="1" x14ac:dyDescent="0.4">
      <c r="B34" s="381"/>
      <c r="C34" s="382"/>
      <c r="D34" s="382"/>
      <c r="E34" s="382"/>
      <c r="F34" s="344"/>
      <c r="G34" s="345"/>
      <c r="H34" s="345"/>
      <c r="I34" s="345"/>
      <c r="J34" s="345"/>
      <c r="K34" s="346"/>
      <c r="L34" s="346"/>
      <c r="M34" s="346"/>
      <c r="N34" s="346"/>
      <c r="O34" s="389" t="s">
        <v>86</v>
      </c>
      <c r="P34" s="389"/>
      <c r="Q34" s="389"/>
      <c r="R34" s="157"/>
      <c r="S34" s="158"/>
      <c r="T34" s="158"/>
      <c r="U34" s="158"/>
      <c r="V34" s="158"/>
      <c r="W34" s="158"/>
      <c r="X34" s="159"/>
      <c r="Y34" s="157"/>
      <c r="Z34" s="158"/>
      <c r="AA34" s="158"/>
      <c r="AB34" s="158"/>
      <c r="AC34" s="158"/>
      <c r="AD34" s="158"/>
      <c r="AE34" s="159"/>
      <c r="AF34" s="157"/>
      <c r="AG34" s="158"/>
      <c r="AH34" s="158"/>
      <c r="AI34" s="158"/>
      <c r="AJ34" s="158"/>
      <c r="AK34" s="158"/>
      <c r="AL34" s="159"/>
      <c r="AM34" s="157"/>
      <c r="AN34" s="158"/>
      <c r="AO34" s="158"/>
      <c r="AP34" s="158"/>
      <c r="AQ34" s="158"/>
      <c r="AR34" s="158"/>
      <c r="AS34" s="159"/>
      <c r="AT34" s="157"/>
      <c r="AU34" s="158"/>
      <c r="AV34" s="158"/>
      <c r="AW34" s="390"/>
      <c r="AX34" s="390"/>
      <c r="AY34" s="391"/>
      <c r="AZ34" s="391"/>
      <c r="BA34" s="349"/>
      <c r="BB34" s="349"/>
      <c r="BC34" s="349"/>
      <c r="BD34" s="349"/>
      <c r="BE34" s="349"/>
    </row>
    <row r="35" spans="2:57" ht="20.25" customHeight="1" x14ac:dyDescent="0.4">
      <c r="B35" s="381">
        <f>B32+1</f>
        <v>6</v>
      </c>
      <c r="C35" s="382"/>
      <c r="D35" s="382"/>
      <c r="E35" s="382"/>
      <c r="F35" s="344"/>
      <c r="G35" s="345"/>
      <c r="H35" s="345"/>
      <c r="I35" s="345"/>
      <c r="J35" s="345"/>
      <c r="K35" s="346"/>
      <c r="L35" s="346"/>
      <c r="M35" s="346"/>
      <c r="N35" s="346"/>
      <c r="O35" s="383" t="s">
        <v>84</v>
      </c>
      <c r="P35" s="383"/>
      <c r="Q35" s="383"/>
      <c r="R35" s="151"/>
      <c r="S35" s="152"/>
      <c r="T35" s="152"/>
      <c r="U35" s="152"/>
      <c r="V35" s="152"/>
      <c r="W35" s="152"/>
      <c r="X35" s="153"/>
      <c r="Y35" s="151"/>
      <c r="Z35" s="152"/>
      <c r="AA35" s="152"/>
      <c r="AB35" s="152"/>
      <c r="AC35" s="152"/>
      <c r="AD35" s="152"/>
      <c r="AE35" s="153"/>
      <c r="AF35" s="151"/>
      <c r="AG35" s="152"/>
      <c r="AH35" s="152"/>
      <c r="AI35" s="152"/>
      <c r="AJ35" s="152"/>
      <c r="AK35" s="152"/>
      <c r="AL35" s="153"/>
      <c r="AM35" s="151"/>
      <c r="AN35" s="152"/>
      <c r="AO35" s="152"/>
      <c r="AP35" s="152"/>
      <c r="AQ35" s="152"/>
      <c r="AR35" s="152"/>
      <c r="AS35" s="153"/>
      <c r="AT35" s="151"/>
      <c r="AU35" s="152"/>
      <c r="AV35" s="152"/>
      <c r="AW35" s="384"/>
      <c r="AX35" s="384"/>
      <c r="AY35" s="385"/>
      <c r="AZ35" s="385"/>
      <c r="BA35" s="349"/>
      <c r="BB35" s="349"/>
      <c r="BC35" s="349"/>
      <c r="BD35" s="349"/>
      <c r="BE35" s="349"/>
    </row>
    <row r="36" spans="2:57" ht="20.25" customHeight="1" x14ac:dyDescent="0.4">
      <c r="B36" s="381"/>
      <c r="C36" s="382"/>
      <c r="D36" s="382"/>
      <c r="E36" s="382"/>
      <c r="F36" s="344"/>
      <c r="G36" s="345"/>
      <c r="H36" s="345"/>
      <c r="I36" s="345"/>
      <c r="J36" s="345"/>
      <c r="K36" s="346"/>
      <c r="L36" s="346"/>
      <c r="M36" s="346"/>
      <c r="N36" s="346"/>
      <c r="O36" s="386" t="s">
        <v>85</v>
      </c>
      <c r="P36" s="386"/>
      <c r="Q36" s="386"/>
      <c r="R36" s="154"/>
      <c r="S36" s="155"/>
      <c r="T36" s="155"/>
      <c r="U36" s="155"/>
      <c r="V36" s="155"/>
      <c r="W36" s="155"/>
      <c r="X36" s="156"/>
      <c r="Y36" s="154"/>
      <c r="Z36" s="155"/>
      <c r="AA36" s="155"/>
      <c r="AB36" s="155"/>
      <c r="AC36" s="155"/>
      <c r="AD36" s="155"/>
      <c r="AE36" s="156"/>
      <c r="AF36" s="154"/>
      <c r="AG36" s="155"/>
      <c r="AH36" s="155"/>
      <c r="AI36" s="155"/>
      <c r="AJ36" s="155"/>
      <c r="AK36" s="155"/>
      <c r="AL36" s="156"/>
      <c r="AM36" s="154"/>
      <c r="AN36" s="155"/>
      <c r="AO36" s="155"/>
      <c r="AP36" s="155"/>
      <c r="AQ36" s="155"/>
      <c r="AR36" s="155"/>
      <c r="AS36" s="156"/>
      <c r="AT36" s="154"/>
      <c r="AU36" s="155"/>
      <c r="AV36" s="155"/>
      <c r="AW36" s="387"/>
      <c r="AX36" s="387"/>
      <c r="AY36" s="388"/>
      <c r="AZ36" s="388"/>
      <c r="BA36" s="349"/>
      <c r="BB36" s="349"/>
      <c r="BC36" s="349"/>
      <c r="BD36" s="349"/>
      <c r="BE36" s="349"/>
    </row>
    <row r="37" spans="2:57" ht="20.25" customHeight="1" x14ac:dyDescent="0.4">
      <c r="B37" s="381"/>
      <c r="C37" s="382"/>
      <c r="D37" s="382"/>
      <c r="E37" s="382"/>
      <c r="F37" s="344"/>
      <c r="G37" s="345"/>
      <c r="H37" s="345"/>
      <c r="I37" s="345"/>
      <c r="J37" s="345"/>
      <c r="K37" s="346"/>
      <c r="L37" s="346"/>
      <c r="M37" s="346"/>
      <c r="N37" s="346"/>
      <c r="O37" s="389" t="s">
        <v>86</v>
      </c>
      <c r="P37" s="389"/>
      <c r="Q37" s="389"/>
      <c r="R37" s="157"/>
      <c r="S37" s="158"/>
      <c r="T37" s="158"/>
      <c r="U37" s="158"/>
      <c r="V37" s="158"/>
      <c r="W37" s="158"/>
      <c r="X37" s="159"/>
      <c r="Y37" s="157"/>
      <c r="Z37" s="158"/>
      <c r="AA37" s="158"/>
      <c r="AB37" s="158"/>
      <c r="AC37" s="158"/>
      <c r="AD37" s="158"/>
      <c r="AE37" s="159"/>
      <c r="AF37" s="157"/>
      <c r="AG37" s="158"/>
      <c r="AH37" s="158"/>
      <c r="AI37" s="158"/>
      <c r="AJ37" s="158"/>
      <c r="AK37" s="158"/>
      <c r="AL37" s="159"/>
      <c r="AM37" s="157"/>
      <c r="AN37" s="158"/>
      <c r="AO37" s="158"/>
      <c r="AP37" s="158"/>
      <c r="AQ37" s="158"/>
      <c r="AR37" s="158"/>
      <c r="AS37" s="159"/>
      <c r="AT37" s="157"/>
      <c r="AU37" s="158"/>
      <c r="AV37" s="158"/>
      <c r="AW37" s="390"/>
      <c r="AX37" s="390"/>
      <c r="AY37" s="391"/>
      <c r="AZ37" s="391"/>
      <c r="BA37" s="349"/>
      <c r="BB37" s="349"/>
      <c r="BC37" s="349"/>
      <c r="BD37" s="349"/>
      <c r="BE37" s="349"/>
    </row>
    <row r="38" spans="2:57" ht="20.25" customHeight="1" x14ac:dyDescent="0.4">
      <c r="B38" s="381">
        <f>B35+1</f>
        <v>7</v>
      </c>
      <c r="C38" s="382"/>
      <c r="D38" s="382"/>
      <c r="E38" s="382"/>
      <c r="F38" s="344"/>
      <c r="G38" s="345"/>
      <c r="H38" s="345"/>
      <c r="I38" s="345"/>
      <c r="J38" s="345"/>
      <c r="K38" s="346"/>
      <c r="L38" s="346"/>
      <c r="M38" s="346"/>
      <c r="N38" s="346"/>
      <c r="O38" s="383" t="s">
        <v>84</v>
      </c>
      <c r="P38" s="383"/>
      <c r="Q38" s="383"/>
      <c r="R38" s="151"/>
      <c r="S38" s="152"/>
      <c r="T38" s="152"/>
      <c r="U38" s="152"/>
      <c r="V38" s="152"/>
      <c r="W38" s="152"/>
      <c r="X38" s="153"/>
      <c r="Y38" s="151"/>
      <c r="Z38" s="152"/>
      <c r="AA38" s="152"/>
      <c r="AB38" s="152"/>
      <c r="AC38" s="152"/>
      <c r="AD38" s="152"/>
      <c r="AE38" s="153"/>
      <c r="AF38" s="151"/>
      <c r="AG38" s="152"/>
      <c r="AH38" s="152"/>
      <c r="AI38" s="152"/>
      <c r="AJ38" s="152"/>
      <c r="AK38" s="152"/>
      <c r="AL38" s="153"/>
      <c r="AM38" s="151"/>
      <c r="AN38" s="152"/>
      <c r="AO38" s="152"/>
      <c r="AP38" s="152"/>
      <c r="AQ38" s="152"/>
      <c r="AR38" s="152"/>
      <c r="AS38" s="153"/>
      <c r="AT38" s="151"/>
      <c r="AU38" s="152"/>
      <c r="AV38" s="152"/>
      <c r="AW38" s="384"/>
      <c r="AX38" s="384"/>
      <c r="AY38" s="385"/>
      <c r="AZ38" s="385"/>
      <c r="BA38" s="349"/>
      <c r="BB38" s="349"/>
      <c r="BC38" s="349"/>
      <c r="BD38" s="349"/>
      <c r="BE38" s="349"/>
    </row>
    <row r="39" spans="2:57" ht="20.25" customHeight="1" x14ac:dyDescent="0.4">
      <c r="B39" s="381"/>
      <c r="C39" s="382"/>
      <c r="D39" s="382"/>
      <c r="E39" s="382"/>
      <c r="F39" s="344"/>
      <c r="G39" s="345"/>
      <c r="H39" s="345"/>
      <c r="I39" s="345"/>
      <c r="J39" s="345"/>
      <c r="K39" s="346"/>
      <c r="L39" s="346"/>
      <c r="M39" s="346"/>
      <c r="N39" s="346"/>
      <c r="O39" s="386" t="s">
        <v>85</v>
      </c>
      <c r="P39" s="386"/>
      <c r="Q39" s="386"/>
      <c r="R39" s="154"/>
      <c r="S39" s="155"/>
      <c r="T39" s="155"/>
      <c r="U39" s="155"/>
      <c r="V39" s="155"/>
      <c r="W39" s="155"/>
      <c r="X39" s="156"/>
      <c r="Y39" s="154"/>
      <c r="Z39" s="155"/>
      <c r="AA39" s="155"/>
      <c r="AB39" s="155"/>
      <c r="AC39" s="155"/>
      <c r="AD39" s="155"/>
      <c r="AE39" s="156"/>
      <c r="AF39" s="154"/>
      <c r="AG39" s="155"/>
      <c r="AH39" s="155"/>
      <c r="AI39" s="155"/>
      <c r="AJ39" s="155"/>
      <c r="AK39" s="155"/>
      <c r="AL39" s="156"/>
      <c r="AM39" s="154"/>
      <c r="AN39" s="155"/>
      <c r="AO39" s="155"/>
      <c r="AP39" s="155"/>
      <c r="AQ39" s="155"/>
      <c r="AR39" s="155"/>
      <c r="AS39" s="156"/>
      <c r="AT39" s="154"/>
      <c r="AU39" s="155"/>
      <c r="AV39" s="155"/>
      <c r="AW39" s="387"/>
      <c r="AX39" s="387"/>
      <c r="AY39" s="388"/>
      <c r="AZ39" s="388"/>
      <c r="BA39" s="349"/>
      <c r="BB39" s="349"/>
      <c r="BC39" s="349"/>
      <c r="BD39" s="349"/>
      <c r="BE39" s="349"/>
    </row>
    <row r="40" spans="2:57" ht="20.25" customHeight="1" x14ac:dyDescent="0.4">
      <c r="B40" s="381"/>
      <c r="C40" s="382"/>
      <c r="D40" s="382"/>
      <c r="E40" s="382"/>
      <c r="F40" s="344"/>
      <c r="G40" s="345"/>
      <c r="H40" s="345"/>
      <c r="I40" s="345"/>
      <c r="J40" s="345"/>
      <c r="K40" s="346"/>
      <c r="L40" s="346"/>
      <c r="M40" s="346"/>
      <c r="N40" s="346"/>
      <c r="O40" s="389" t="s">
        <v>86</v>
      </c>
      <c r="P40" s="389"/>
      <c r="Q40" s="389"/>
      <c r="R40" s="157"/>
      <c r="S40" s="158"/>
      <c r="T40" s="158"/>
      <c r="U40" s="158"/>
      <c r="V40" s="158"/>
      <c r="W40" s="158"/>
      <c r="X40" s="159"/>
      <c r="Y40" s="157"/>
      <c r="Z40" s="158"/>
      <c r="AA40" s="158"/>
      <c r="AB40" s="158"/>
      <c r="AC40" s="158"/>
      <c r="AD40" s="158"/>
      <c r="AE40" s="159"/>
      <c r="AF40" s="157"/>
      <c r="AG40" s="158"/>
      <c r="AH40" s="158"/>
      <c r="AI40" s="158"/>
      <c r="AJ40" s="158"/>
      <c r="AK40" s="158"/>
      <c r="AL40" s="159"/>
      <c r="AM40" s="157"/>
      <c r="AN40" s="158"/>
      <c r="AO40" s="158"/>
      <c r="AP40" s="158"/>
      <c r="AQ40" s="158"/>
      <c r="AR40" s="158"/>
      <c r="AS40" s="159"/>
      <c r="AT40" s="157"/>
      <c r="AU40" s="158"/>
      <c r="AV40" s="158"/>
      <c r="AW40" s="390"/>
      <c r="AX40" s="390"/>
      <c r="AY40" s="391"/>
      <c r="AZ40" s="391"/>
      <c r="BA40" s="349"/>
      <c r="BB40" s="349"/>
      <c r="BC40" s="349"/>
      <c r="BD40" s="349"/>
      <c r="BE40" s="349"/>
    </row>
    <row r="41" spans="2:57" ht="20.25" customHeight="1" x14ac:dyDescent="0.4">
      <c r="B41" s="381">
        <f>B38+1</f>
        <v>8</v>
      </c>
      <c r="C41" s="382"/>
      <c r="D41" s="382"/>
      <c r="E41" s="382"/>
      <c r="F41" s="344"/>
      <c r="G41" s="345"/>
      <c r="H41" s="345"/>
      <c r="I41" s="345"/>
      <c r="J41" s="345"/>
      <c r="K41" s="346"/>
      <c r="L41" s="346"/>
      <c r="M41" s="346"/>
      <c r="N41" s="346"/>
      <c r="O41" s="383" t="s">
        <v>84</v>
      </c>
      <c r="P41" s="383"/>
      <c r="Q41" s="383"/>
      <c r="R41" s="151"/>
      <c r="S41" s="152"/>
      <c r="T41" s="152"/>
      <c r="U41" s="152"/>
      <c r="V41" s="152"/>
      <c r="W41" s="152"/>
      <c r="X41" s="153"/>
      <c r="Y41" s="151"/>
      <c r="Z41" s="152"/>
      <c r="AA41" s="152"/>
      <c r="AB41" s="152"/>
      <c r="AC41" s="152"/>
      <c r="AD41" s="152"/>
      <c r="AE41" s="153"/>
      <c r="AF41" s="151"/>
      <c r="AG41" s="152"/>
      <c r="AH41" s="152"/>
      <c r="AI41" s="152"/>
      <c r="AJ41" s="152"/>
      <c r="AK41" s="152"/>
      <c r="AL41" s="153"/>
      <c r="AM41" s="151"/>
      <c r="AN41" s="152"/>
      <c r="AO41" s="152"/>
      <c r="AP41" s="152"/>
      <c r="AQ41" s="152"/>
      <c r="AR41" s="152"/>
      <c r="AS41" s="153"/>
      <c r="AT41" s="151"/>
      <c r="AU41" s="152"/>
      <c r="AV41" s="152"/>
      <c r="AW41" s="384"/>
      <c r="AX41" s="384"/>
      <c r="AY41" s="385"/>
      <c r="AZ41" s="385"/>
      <c r="BA41" s="349"/>
      <c r="BB41" s="349"/>
      <c r="BC41" s="349"/>
      <c r="BD41" s="349"/>
      <c r="BE41" s="349"/>
    </row>
    <row r="42" spans="2:57" ht="20.25" customHeight="1" x14ac:dyDescent="0.4">
      <c r="B42" s="381"/>
      <c r="C42" s="382"/>
      <c r="D42" s="382"/>
      <c r="E42" s="382"/>
      <c r="F42" s="344"/>
      <c r="G42" s="345"/>
      <c r="H42" s="345"/>
      <c r="I42" s="345"/>
      <c r="J42" s="345"/>
      <c r="K42" s="346"/>
      <c r="L42" s="346"/>
      <c r="M42" s="346"/>
      <c r="N42" s="346"/>
      <c r="O42" s="386" t="s">
        <v>85</v>
      </c>
      <c r="P42" s="386"/>
      <c r="Q42" s="386"/>
      <c r="R42" s="154"/>
      <c r="S42" s="155"/>
      <c r="T42" s="155"/>
      <c r="U42" s="155"/>
      <c r="V42" s="155"/>
      <c r="W42" s="155"/>
      <c r="X42" s="156"/>
      <c r="Y42" s="154"/>
      <c r="Z42" s="155"/>
      <c r="AA42" s="155"/>
      <c r="AB42" s="155"/>
      <c r="AC42" s="155"/>
      <c r="AD42" s="155"/>
      <c r="AE42" s="156"/>
      <c r="AF42" s="154"/>
      <c r="AG42" s="155"/>
      <c r="AH42" s="155"/>
      <c r="AI42" s="155"/>
      <c r="AJ42" s="155"/>
      <c r="AK42" s="155"/>
      <c r="AL42" s="156"/>
      <c r="AM42" s="154"/>
      <c r="AN42" s="155"/>
      <c r="AO42" s="155"/>
      <c r="AP42" s="155"/>
      <c r="AQ42" s="155"/>
      <c r="AR42" s="155"/>
      <c r="AS42" s="156"/>
      <c r="AT42" s="154"/>
      <c r="AU42" s="155"/>
      <c r="AV42" s="155"/>
      <c r="AW42" s="387"/>
      <c r="AX42" s="387"/>
      <c r="AY42" s="388"/>
      <c r="AZ42" s="388"/>
      <c r="BA42" s="349"/>
      <c r="BB42" s="349"/>
      <c r="BC42" s="349"/>
      <c r="BD42" s="349"/>
      <c r="BE42" s="349"/>
    </row>
    <row r="43" spans="2:57" ht="20.25" customHeight="1" x14ac:dyDescent="0.4">
      <c r="B43" s="381"/>
      <c r="C43" s="382"/>
      <c r="D43" s="382"/>
      <c r="E43" s="382"/>
      <c r="F43" s="344"/>
      <c r="G43" s="345"/>
      <c r="H43" s="345"/>
      <c r="I43" s="345"/>
      <c r="J43" s="345"/>
      <c r="K43" s="346"/>
      <c r="L43" s="346"/>
      <c r="M43" s="346"/>
      <c r="N43" s="346"/>
      <c r="O43" s="389" t="s">
        <v>86</v>
      </c>
      <c r="P43" s="389"/>
      <c r="Q43" s="389"/>
      <c r="R43" s="157"/>
      <c r="S43" s="158"/>
      <c r="T43" s="158"/>
      <c r="U43" s="158"/>
      <c r="V43" s="158"/>
      <c r="W43" s="158"/>
      <c r="X43" s="159"/>
      <c r="Y43" s="157"/>
      <c r="Z43" s="158"/>
      <c r="AA43" s="158"/>
      <c r="AB43" s="158"/>
      <c r="AC43" s="158"/>
      <c r="AD43" s="158"/>
      <c r="AE43" s="159"/>
      <c r="AF43" s="157"/>
      <c r="AG43" s="158"/>
      <c r="AH43" s="158"/>
      <c r="AI43" s="158"/>
      <c r="AJ43" s="158"/>
      <c r="AK43" s="158"/>
      <c r="AL43" s="159"/>
      <c r="AM43" s="157"/>
      <c r="AN43" s="158"/>
      <c r="AO43" s="158"/>
      <c r="AP43" s="158"/>
      <c r="AQ43" s="158"/>
      <c r="AR43" s="158"/>
      <c r="AS43" s="159"/>
      <c r="AT43" s="157"/>
      <c r="AU43" s="158"/>
      <c r="AV43" s="158"/>
      <c r="AW43" s="390"/>
      <c r="AX43" s="390"/>
      <c r="AY43" s="391"/>
      <c r="AZ43" s="391"/>
      <c r="BA43" s="349"/>
      <c r="BB43" s="349"/>
      <c r="BC43" s="349"/>
      <c r="BD43" s="349"/>
      <c r="BE43" s="349"/>
    </row>
    <row r="44" spans="2:57" ht="20.25" customHeight="1" x14ac:dyDescent="0.4">
      <c r="B44" s="381">
        <f>B41+1</f>
        <v>9</v>
      </c>
      <c r="C44" s="382"/>
      <c r="D44" s="382"/>
      <c r="E44" s="382"/>
      <c r="F44" s="344"/>
      <c r="G44" s="345"/>
      <c r="H44" s="345"/>
      <c r="I44" s="345"/>
      <c r="J44" s="345"/>
      <c r="K44" s="346"/>
      <c r="L44" s="346"/>
      <c r="M44" s="346"/>
      <c r="N44" s="346"/>
      <c r="O44" s="383" t="s">
        <v>84</v>
      </c>
      <c r="P44" s="383"/>
      <c r="Q44" s="383"/>
      <c r="R44" s="151"/>
      <c r="S44" s="152"/>
      <c r="T44" s="152"/>
      <c r="U44" s="152"/>
      <c r="V44" s="152"/>
      <c r="W44" s="152"/>
      <c r="X44" s="153"/>
      <c r="Y44" s="151"/>
      <c r="Z44" s="152"/>
      <c r="AA44" s="152"/>
      <c r="AB44" s="152"/>
      <c r="AC44" s="152"/>
      <c r="AD44" s="152"/>
      <c r="AE44" s="153"/>
      <c r="AF44" s="151"/>
      <c r="AG44" s="152"/>
      <c r="AH44" s="152"/>
      <c r="AI44" s="152"/>
      <c r="AJ44" s="152"/>
      <c r="AK44" s="152"/>
      <c r="AL44" s="153"/>
      <c r="AM44" s="151"/>
      <c r="AN44" s="152"/>
      <c r="AO44" s="152"/>
      <c r="AP44" s="152"/>
      <c r="AQ44" s="152"/>
      <c r="AR44" s="152"/>
      <c r="AS44" s="153"/>
      <c r="AT44" s="151"/>
      <c r="AU44" s="152"/>
      <c r="AV44" s="152"/>
      <c r="AW44" s="384"/>
      <c r="AX44" s="384"/>
      <c r="AY44" s="385"/>
      <c r="AZ44" s="385"/>
      <c r="BA44" s="349"/>
      <c r="BB44" s="349"/>
      <c r="BC44" s="349"/>
      <c r="BD44" s="349"/>
      <c r="BE44" s="349"/>
    </row>
    <row r="45" spans="2:57" ht="20.25" customHeight="1" x14ac:dyDescent="0.4">
      <c r="B45" s="381"/>
      <c r="C45" s="382"/>
      <c r="D45" s="382"/>
      <c r="E45" s="382"/>
      <c r="F45" s="344"/>
      <c r="G45" s="345"/>
      <c r="H45" s="345"/>
      <c r="I45" s="345"/>
      <c r="J45" s="345"/>
      <c r="K45" s="346"/>
      <c r="L45" s="346"/>
      <c r="M45" s="346"/>
      <c r="N45" s="346"/>
      <c r="O45" s="386" t="s">
        <v>85</v>
      </c>
      <c r="P45" s="386"/>
      <c r="Q45" s="386"/>
      <c r="R45" s="154"/>
      <c r="S45" s="155"/>
      <c r="T45" s="155"/>
      <c r="U45" s="155"/>
      <c r="V45" s="155"/>
      <c r="W45" s="155"/>
      <c r="X45" s="156"/>
      <c r="Y45" s="154"/>
      <c r="Z45" s="155"/>
      <c r="AA45" s="155"/>
      <c r="AB45" s="155"/>
      <c r="AC45" s="155"/>
      <c r="AD45" s="155"/>
      <c r="AE45" s="156"/>
      <c r="AF45" s="154"/>
      <c r="AG45" s="155"/>
      <c r="AH45" s="155"/>
      <c r="AI45" s="155"/>
      <c r="AJ45" s="155"/>
      <c r="AK45" s="155"/>
      <c r="AL45" s="156"/>
      <c r="AM45" s="154"/>
      <c r="AN45" s="155"/>
      <c r="AO45" s="155"/>
      <c r="AP45" s="155"/>
      <c r="AQ45" s="155"/>
      <c r="AR45" s="155"/>
      <c r="AS45" s="156"/>
      <c r="AT45" s="154"/>
      <c r="AU45" s="155"/>
      <c r="AV45" s="155"/>
      <c r="AW45" s="387"/>
      <c r="AX45" s="387"/>
      <c r="AY45" s="388"/>
      <c r="AZ45" s="388"/>
      <c r="BA45" s="349"/>
      <c r="BB45" s="349"/>
      <c r="BC45" s="349"/>
      <c r="BD45" s="349"/>
      <c r="BE45" s="349"/>
    </row>
    <row r="46" spans="2:57" ht="20.25" customHeight="1" x14ac:dyDescent="0.4">
      <c r="B46" s="381"/>
      <c r="C46" s="382"/>
      <c r="D46" s="382"/>
      <c r="E46" s="382"/>
      <c r="F46" s="344"/>
      <c r="G46" s="345"/>
      <c r="H46" s="345"/>
      <c r="I46" s="345"/>
      <c r="J46" s="345"/>
      <c r="K46" s="346"/>
      <c r="L46" s="346"/>
      <c r="M46" s="346"/>
      <c r="N46" s="346"/>
      <c r="O46" s="389" t="s">
        <v>86</v>
      </c>
      <c r="P46" s="389"/>
      <c r="Q46" s="389"/>
      <c r="R46" s="157"/>
      <c r="S46" s="158"/>
      <c r="T46" s="158"/>
      <c r="U46" s="158"/>
      <c r="V46" s="158"/>
      <c r="W46" s="158"/>
      <c r="X46" s="159"/>
      <c r="Y46" s="157"/>
      <c r="Z46" s="158"/>
      <c r="AA46" s="158"/>
      <c r="AB46" s="158"/>
      <c r="AC46" s="158"/>
      <c r="AD46" s="158"/>
      <c r="AE46" s="159"/>
      <c r="AF46" s="157"/>
      <c r="AG46" s="158"/>
      <c r="AH46" s="158"/>
      <c r="AI46" s="158"/>
      <c r="AJ46" s="158"/>
      <c r="AK46" s="158"/>
      <c r="AL46" s="159"/>
      <c r="AM46" s="157"/>
      <c r="AN46" s="158"/>
      <c r="AO46" s="158"/>
      <c r="AP46" s="158"/>
      <c r="AQ46" s="158"/>
      <c r="AR46" s="158"/>
      <c r="AS46" s="159"/>
      <c r="AT46" s="157"/>
      <c r="AU46" s="158"/>
      <c r="AV46" s="158"/>
      <c r="AW46" s="390"/>
      <c r="AX46" s="390"/>
      <c r="AY46" s="391"/>
      <c r="AZ46" s="391"/>
      <c r="BA46" s="349"/>
      <c r="BB46" s="349"/>
      <c r="BC46" s="349"/>
      <c r="BD46" s="349"/>
      <c r="BE46" s="349"/>
    </row>
    <row r="47" spans="2:57" ht="20.25" customHeight="1" x14ac:dyDescent="0.4">
      <c r="B47" s="381">
        <f>B44+1</f>
        <v>10</v>
      </c>
      <c r="C47" s="382"/>
      <c r="D47" s="382"/>
      <c r="E47" s="382"/>
      <c r="F47" s="344"/>
      <c r="G47" s="345"/>
      <c r="H47" s="345"/>
      <c r="I47" s="345"/>
      <c r="J47" s="345"/>
      <c r="K47" s="346"/>
      <c r="L47" s="346"/>
      <c r="M47" s="346"/>
      <c r="N47" s="346"/>
      <c r="O47" s="383" t="s">
        <v>84</v>
      </c>
      <c r="P47" s="383"/>
      <c r="Q47" s="383"/>
      <c r="R47" s="151"/>
      <c r="S47" s="152"/>
      <c r="T47" s="152"/>
      <c r="U47" s="152"/>
      <c r="V47" s="152"/>
      <c r="W47" s="152"/>
      <c r="X47" s="153"/>
      <c r="Y47" s="151"/>
      <c r="Z47" s="152"/>
      <c r="AA47" s="152"/>
      <c r="AB47" s="152"/>
      <c r="AC47" s="152"/>
      <c r="AD47" s="152"/>
      <c r="AE47" s="153"/>
      <c r="AF47" s="151"/>
      <c r="AG47" s="152"/>
      <c r="AH47" s="152"/>
      <c r="AI47" s="152"/>
      <c r="AJ47" s="152"/>
      <c r="AK47" s="152"/>
      <c r="AL47" s="153"/>
      <c r="AM47" s="151"/>
      <c r="AN47" s="152"/>
      <c r="AO47" s="152"/>
      <c r="AP47" s="152"/>
      <c r="AQ47" s="152"/>
      <c r="AR47" s="152"/>
      <c r="AS47" s="153"/>
      <c r="AT47" s="151"/>
      <c r="AU47" s="152"/>
      <c r="AV47" s="152"/>
      <c r="AW47" s="384"/>
      <c r="AX47" s="384"/>
      <c r="AY47" s="385"/>
      <c r="AZ47" s="385"/>
      <c r="BA47" s="349"/>
      <c r="BB47" s="349"/>
      <c r="BC47" s="349"/>
      <c r="BD47" s="349"/>
      <c r="BE47" s="349"/>
    </row>
    <row r="48" spans="2:57" ht="20.25" customHeight="1" x14ac:dyDescent="0.4">
      <c r="B48" s="381"/>
      <c r="C48" s="382"/>
      <c r="D48" s="382"/>
      <c r="E48" s="382"/>
      <c r="F48" s="344"/>
      <c r="G48" s="345"/>
      <c r="H48" s="345"/>
      <c r="I48" s="345"/>
      <c r="J48" s="345"/>
      <c r="K48" s="346"/>
      <c r="L48" s="346"/>
      <c r="M48" s="346"/>
      <c r="N48" s="346"/>
      <c r="O48" s="386" t="s">
        <v>85</v>
      </c>
      <c r="P48" s="386"/>
      <c r="Q48" s="386"/>
      <c r="R48" s="154"/>
      <c r="S48" s="155"/>
      <c r="T48" s="155"/>
      <c r="U48" s="155"/>
      <c r="V48" s="155"/>
      <c r="W48" s="155"/>
      <c r="X48" s="156"/>
      <c r="Y48" s="154"/>
      <c r="Z48" s="155"/>
      <c r="AA48" s="155"/>
      <c r="AB48" s="155"/>
      <c r="AC48" s="155"/>
      <c r="AD48" s="155"/>
      <c r="AE48" s="156"/>
      <c r="AF48" s="154"/>
      <c r="AG48" s="155"/>
      <c r="AH48" s="155"/>
      <c r="AI48" s="155"/>
      <c r="AJ48" s="155"/>
      <c r="AK48" s="155"/>
      <c r="AL48" s="156"/>
      <c r="AM48" s="154"/>
      <c r="AN48" s="155"/>
      <c r="AO48" s="155"/>
      <c r="AP48" s="155"/>
      <c r="AQ48" s="155"/>
      <c r="AR48" s="155"/>
      <c r="AS48" s="156"/>
      <c r="AT48" s="154"/>
      <c r="AU48" s="155"/>
      <c r="AV48" s="155"/>
      <c r="AW48" s="387"/>
      <c r="AX48" s="387"/>
      <c r="AY48" s="388"/>
      <c r="AZ48" s="388"/>
      <c r="BA48" s="349"/>
      <c r="BB48" s="349"/>
      <c r="BC48" s="349"/>
      <c r="BD48" s="349"/>
      <c r="BE48" s="349"/>
    </row>
    <row r="49" spans="2:57" ht="20.25" customHeight="1" x14ac:dyDescent="0.4">
      <c r="B49" s="381"/>
      <c r="C49" s="382"/>
      <c r="D49" s="382"/>
      <c r="E49" s="382"/>
      <c r="F49" s="344"/>
      <c r="G49" s="345"/>
      <c r="H49" s="345"/>
      <c r="I49" s="345"/>
      <c r="J49" s="345"/>
      <c r="K49" s="346"/>
      <c r="L49" s="346"/>
      <c r="M49" s="346"/>
      <c r="N49" s="346"/>
      <c r="O49" s="389" t="s">
        <v>86</v>
      </c>
      <c r="P49" s="389"/>
      <c r="Q49" s="389"/>
      <c r="R49" s="157"/>
      <c r="S49" s="158"/>
      <c r="T49" s="158"/>
      <c r="U49" s="158"/>
      <c r="V49" s="158"/>
      <c r="W49" s="158"/>
      <c r="X49" s="159"/>
      <c r="Y49" s="157"/>
      <c r="Z49" s="158"/>
      <c r="AA49" s="158"/>
      <c r="AB49" s="158"/>
      <c r="AC49" s="158"/>
      <c r="AD49" s="158"/>
      <c r="AE49" s="159"/>
      <c r="AF49" s="157"/>
      <c r="AG49" s="158"/>
      <c r="AH49" s="158"/>
      <c r="AI49" s="158"/>
      <c r="AJ49" s="158"/>
      <c r="AK49" s="158"/>
      <c r="AL49" s="159"/>
      <c r="AM49" s="157"/>
      <c r="AN49" s="158"/>
      <c r="AO49" s="158"/>
      <c r="AP49" s="158"/>
      <c r="AQ49" s="158"/>
      <c r="AR49" s="158"/>
      <c r="AS49" s="159"/>
      <c r="AT49" s="157"/>
      <c r="AU49" s="158"/>
      <c r="AV49" s="158"/>
      <c r="AW49" s="390"/>
      <c r="AX49" s="390"/>
      <c r="AY49" s="391"/>
      <c r="AZ49" s="391"/>
      <c r="BA49" s="349"/>
      <c r="BB49" s="349"/>
      <c r="BC49" s="349"/>
      <c r="BD49" s="349"/>
      <c r="BE49" s="349"/>
    </row>
    <row r="50" spans="2:57" ht="20.25" customHeight="1" x14ac:dyDescent="0.4">
      <c r="B50" s="381">
        <f>B47+1</f>
        <v>11</v>
      </c>
      <c r="C50" s="382"/>
      <c r="D50" s="382"/>
      <c r="E50" s="382"/>
      <c r="F50" s="344"/>
      <c r="G50" s="345"/>
      <c r="H50" s="345"/>
      <c r="I50" s="345"/>
      <c r="J50" s="345"/>
      <c r="K50" s="346"/>
      <c r="L50" s="346"/>
      <c r="M50" s="346"/>
      <c r="N50" s="346"/>
      <c r="O50" s="383" t="s">
        <v>84</v>
      </c>
      <c r="P50" s="383"/>
      <c r="Q50" s="383"/>
      <c r="R50" s="151"/>
      <c r="S50" s="152"/>
      <c r="T50" s="152"/>
      <c r="U50" s="152"/>
      <c r="V50" s="152"/>
      <c r="W50" s="152"/>
      <c r="X50" s="153"/>
      <c r="Y50" s="151"/>
      <c r="Z50" s="152"/>
      <c r="AA50" s="152"/>
      <c r="AB50" s="152"/>
      <c r="AC50" s="152"/>
      <c r="AD50" s="152"/>
      <c r="AE50" s="153"/>
      <c r="AF50" s="151"/>
      <c r="AG50" s="152"/>
      <c r="AH50" s="152"/>
      <c r="AI50" s="152"/>
      <c r="AJ50" s="152"/>
      <c r="AK50" s="152"/>
      <c r="AL50" s="153"/>
      <c r="AM50" s="151"/>
      <c r="AN50" s="152"/>
      <c r="AO50" s="152"/>
      <c r="AP50" s="152"/>
      <c r="AQ50" s="152"/>
      <c r="AR50" s="152"/>
      <c r="AS50" s="153"/>
      <c r="AT50" s="151"/>
      <c r="AU50" s="152"/>
      <c r="AV50" s="152"/>
      <c r="AW50" s="384"/>
      <c r="AX50" s="384"/>
      <c r="AY50" s="385"/>
      <c r="AZ50" s="385"/>
      <c r="BA50" s="349"/>
      <c r="BB50" s="349"/>
      <c r="BC50" s="349"/>
      <c r="BD50" s="349"/>
      <c r="BE50" s="349"/>
    </row>
    <row r="51" spans="2:57" ht="20.25" customHeight="1" x14ac:dyDescent="0.4">
      <c r="B51" s="381"/>
      <c r="C51" s="382"/>
      <c r="D51" s="382"/>
      <c r="E51" s="382"/>
      <c r="F51" s="344"/>
      <c r="G51" s="345"/>
      <c r="H51" s="345"/>
      <c r="I51" s="345"/>
      <c r="J51" s="345"/>
      <c r="K51" s="346"/>
      <c r="L51" s="346"/>
      <c r="M51" s="346"/>
      <c r="N51" s="346"/>
      <c r="O51" s="386" t="s">
        <v>85</v>
      </c>
      <c r="P51" s="386"/>
      <c r="Q51" s="386"/>
      <c r="R51" s="154"/>
      <c r="S51" s="155"/>
      <c r="T51" s="155"/>
      <c r="U51" s="155"/>
      <c r="V51" s="155"/>
      <c r="W51" s="155"/>
      <c r="X51" s="156"/>
      <c r="Y51" s="154"/>
      <c r="Z51" s="155"/>
      <c r="AA51" s="155"/>
      <c r="AB51" s="155"/>
      <c r="AC51" s="155"/>
      <c r="AD51" s="155"/>
      <c r="AE51" s="156"/>
      <c r="AF51" s="154"/>
      <c r="AG51" s="155"/>
      <c r="AH51" s="155"/>
      <c r="AI51" s="155"/>
      <c r="AJ51" s="155"/>
      <c r="AK51" s="155"/>
      <c r="AL51" s="156"/>
      <c r="AM51" s="154"/>
      <c r="AN51" s="155"/>
      <c r="AO51" s="155"/>
      <c r="AP51" s="155"/>
      <c r="AQ51" s="155"/>
      <c r="AR51" s="155"/>
      <c r="AS51" s="156"/>
      <c r="AT51" s="154"/>
      <c r="AU51" s="155"/>
      <c r="AV51" s="155"/>
      <c r="AW51" s="387"/>
      <c r="AX51" s="387"/>
      <c r="AY51" s="388"/>
      <c r="AZ51" s="388"/>
      <c r="BA51" s="349"/>
      <c r="BB51" s="349"/>
      <c r="BC51" s="349"/>
      <c r="BD51" s="349"/>
      <c r="BE51" s="349"/>
    </row>
    <row r="52" spans="2:57" ht="20.25" customHeight="1" x14ac:dyDescent="0.4">
      <c r="B52" s="381"/>
      <c r="C52" s="382"/>
      <c r="D52" s="382"/>
      <c r="E52" s="382"/>
      <c r="F52" s="344"/>
      <c r="G52" s="345"/>
      <c r="H52" s="345"/>
      <c r="I52" s="345"/>
      <c r="J52" s="345"/>
      <c r="K52" s="346"/>
      <c r="L52" s="346"/>
      <c r="M52" s="346"/>
      <c r="N52" s="346"/>
      <c r="O52" s="389" t="s">
        <v>86</v>
      </c>
      <c r="P52" s="389"/>
      <c r="Q52" s="389"/>
      <c r="R52" s="157"/>
      <c r="S52" s="158"/>
      <c r="T52" s="158"/>
      <c r="U52" s="158"/>
      <c r="V52" s="158"/>
      <c r="W52" s="158"/>
      <c r="X52" s="159"/>
      <c r="Y52" s="157"/>
      <c r="Z52" s="158"/>
      <c r="AA52" s="158"/>
      <c r="AB52" s="158"/>
      <c r="AC52" s="158"/>
      <c r="AD52" s="158"/>
      <c r="AE52" s="159"/>
      <c r="AF52" s="157"/>
      <c r="AG52" s="158"/>
      <c r="AH52" s="158"/>
      <c r="AI52" s="158"/>
      <c r="AJ52" s="158"/>
      <c r="AK52" s="158"/>
      <c r="AL52" s="159"/>
      <c r="AM52" s="157"/>
      <c r="AN52" s="158"/>
      <c r="AO52" s="158"/>
      <c r="AP52" s="158"/>
      <c r="AQ52" s="158"/>
      <c r="AR52" s="158"/>
      <c r="AS52" s="159"/>
      <c r="AT52" s="157"/>
      <c r="AU52" s="158"/>
      <c r="AV52" s="158"/>
      <c r="AW52" s="390"/>
      <c r="AX52" s="390"/>
      <c r="AY52" s="391"/>
      <c r="AZ52" s="391"/>
      <c r="BA52" s="349"/>
      <c r="BB52" s="349"/>
      <c r="BC52" s="349"/>
      <c r="BD52" s="349"/>
      <c r="BE52" s="349"/>
    </row>
    <row r="53" spans="2:57" ht="20.25" customHeight="1" x14ac:dyDescent="0.4">
      <c r="B53" s="381">
        <f>B50+1</f>
        <v>12</v>
      </c>
      <c r="C53" s="382"/>
      <c r="D53" s="382"/>
      <c r="E53" s="382"/>
      <c r="F53" s="344"/>
      <c r="G53" s="345"/>
      <c r="H53" s="345"/>
      <c r="I53" s="345"/>
      <c r="J53" s="345"/>
      <c r="K53" s="346"/>
      <c r="L53" s="346"/>
      <c r="M53" s="346"/>
      <c r="N53" s="346"/>
      <c r="O53" s="383" t="s">
        <v>84</v>
      </c>
      <c r="P53" s="383"/>
      <c r="Q53" s="383"/>
      <c r="R53" s="151"/>
      <c r="S53" s="152"/>
      <c r="T53" s="152"/>
      <c r="U53" s="152"/>
      <c r="V53" s="152"/>
      <c r="W53" s="152"/>
      <c r="X53" s="153"/>
      <c r="Y53" s="151"/>
      <c r="Z53" s="152"/>
      <c r="AA53" s="152"/>
      <c r="AB53" s="152"/>
      <c r="AC53" s="152"/>
      <c r="AD53" s="152"/>
      <c r="AE53" s="153"/>
      <c r="AF53" s="151"/>
      <c r="AG53" s="152"/>
      <c r="AH53" s="152"/>
      <c r="AI53" s="152"/>
      <c r="AJ53" s="152"/>
      <c r="AK53" s="152"/>
      <c r="AL53" s="153"/>
      <c r="AM53" s="151"/>
      <c r="AN53" s="152"/>
      <c r="AO53" s="152"/>
      <c r="AP53" s="152"/>
      <c r="AQ53" s="152"/>
      <c r="AR53" s="152"/>
      <c r="AS53" s="153"/>
      <c r="AT53" s="151"/>
      <c r="AU53" s="152"/>
      <c r="AV53" s="152"/>
      <c r="AW53" s="384"/>
      <c r="AX53" s="384"/>
      <c r="AY53" s="385"/>
      <c r="AZ53" s="385"/>
      <c r="BA53" s="349"/>
      <c r="BB53" s="349"/>
      <c r="BC53" s="349"/>
      <c r="BD53" s="349"/>
      <c r="BE53" s="349"/>
    </row>
    <row r="54" spans="2:57" ht="20.25" customHeight="1" x14ac:dyDescent="0.4">
      <c r="B54" s="381"/>
      <c r="C54" s="382"/>
      <c r="D54" s="382"/>
      <c r="E54" s="382"/>
      <c r="F54" s="344"/>
      <c r="G54" s="345"/>
      <c r="H54" s="345"/>
      <c r="I54" s="345"/>
      <c r="J54" s="345"/>
      <c r="K54" s="346"/>
      <c r="L54" s="346"/>
      <c r="M54" s="346"/>
      <c r="N54" s="346"/>
      <c r="O54" s="386" t="s">
        <v>85</v>
      </c>
      <c r="P54" s="386"/>
      <c r="Q54" s="386"/>
      <c r="R54" s="154"/>
      <c r="S54" s="155"/>
      <c r="T54" s="155"/>
      <c r="U54" s="155"/>
      <c r="V54" s="155"/>
      <c r="W54" s="155"/>
      <c r="X54" s="156"/>
      <c r="Y54" s="154"/>
      <c r="Z54" s="155"/>
      <c r="AA54" s="155"/>
      <c r="AB54" s="155"/>
      <c r="AC54" s="155"/>
      <c r="AD54" s="155"/>
      <c r="AE54" s="156"/>
      <c r="AF54" s="154"/>
      <c r="AG54" s="155"/>
      <c r="AH54" s="155"/>
      <c r="AI54" s="155"/>
      <c r="AJ54" s="155"/>
      <c r="AK54" s="155"/>
      <c r="AL54" s="156"/>
      <c r="AM54" s="154"/>
      <c r="AN54" s="155"/>
      <c r="AO54" s="155"/>
      <c r="AP54" s="155"/>
      <c r="AQ54" s="155"/>
      <c r="AR54" s="155"/>
      <c r="AS54" s="156"/>
      <c r="AT54" s="154"/>
      <c r="AU54" s="155"/>
      <c r="AV54" s="155"/>
      <c r="AW54" s="387"/>
      <c r="AX54" s="387"/>
      <c r="AY54" s="388"/>
      <c r="AZ54" s="388"/>
      <c r="BA54" s="349"/>
      <c r="BB54" s="349"/>
      <c r="BC54" s="349"/>
      <c r="BD54" s="349"/>
      <c r="BE54" s="349"/>
    </row>
    <row r="55" spans="2:57" ht="20.25" customHeight="1" x14ac:dyDescent="0.4">
      <c r="B55" s="381"/>
      <c r="C55" s="382"/>
      <c r="D55" s="382"/>
      <c r="E55" s="382"/>
      <c r="F55" s="344"/>
      <c r="G55" s="345"/>
      <c r="H55" s="345"/>
      <c r="I55" s="345"/>
      <c r="J55" s="345"/>
      <c r="K55" s="346"/>
      <c r="L55" s="346"/>
      <c r="M55" s="346"/>
      <c r="N55" s="346"/>
      <c r="O55" s="389" t="s">
        <v>86</v>
      </c>
      <c r="P55" s="389"/>
      <c r="Q55" s="389"/>
      <c r="R55" s="157"/>
      <c r="S55" s="158"/>
      <c r="T55" s="158"/>
      <c r="U55" s="158"/>
      <c r="V55" s="158"/>
      <c r="W55" s="158"/>
      <c r="X55" s="159"/>
      <c r="Y55" s="157"/>
      <c r="Z55" s="158"/>
      <c r="AA55" s="158"/>
      <c r="AB55" s="158"/>
      <c r="AC55" s="158"/>
      <c r="AD55" s="158"/>
      <c r="AE55" s="159"/>
      <c r="AF55" s="157"/>
      <c r="AG55" s="158"/>
      <c r="AH55" s="158"/>
      <c r="AI55" s="158"/>
      <c r="AJ55" s="158"/>
      <c r="AK55" s="158"/>
      <c r="AL55" s="159"/>
      <c r="AM55" s="157"/>
      <c r="AN55" s="158"/>
      <c r="AO55" s="158"/>
      <c r="AP55" s="158"/>
      <c r="AQ55" s="158"/>
      <c r="AR55" s="158"/>
      <c r="AS55" s="159"/>
      <c r="AT55" s="157"/>
      <c r="AU55" s="158"/>
      <c r="AV55" s="158"/>
      <c r="AW55" s="390"/>
      <c r="AX55" s="390"/>
      <c r="AY55" s="391"/>
      <c r="AZ55" s="391"/>
      <c r="BA55" s="349"/>
      <c r="BB55" s="349"/>
      <c r="BC55" s="349"/>
      <c r="BD55" s="349"/>
      <c r="BE55" s="349"/>
    </row>
    <row r="56" spans="2:57" ht="20.25" customHeight="1" x14ac:dyDescent="0.4">
      <c r="B56" s="381">
        <f>B53+1</f>
        <v>13</v>
      </c>
      <c r="C56" s="382"/>
      <c r="D56" s="382"/>
      <c r="E56" s="382"/>
      <c r="F56" s="344"/>
      <c r="G56" s="345"/>
      <c r="H56" s="345"/>
      <c r="I56" s="345"/>
      <c r="J56" s="345"/>
      <c r="K56" s="346"/>
      <c r="L56" s="346"/>
      <c r="M56" s="346"/>
      <c r="N56" s="346"/>
      <c r="O56" s="383" t="s">
        <v>84</v>
      </c>
      <c r="P56" s="383"/>
      <c r="Q56" s="383"/>
      <c r="R56" s="151"/>
      <c r="S56" s="152"/>
      <c r="T56" s="152"/>
      <c r="U56" s="152"/>
      <c r="V56" s="152"/>
      <c r="W56" s="152"/>
      <c r="X56" s="153"/>
      <c r="Y56" s="151"/>
      <c r="Z56" s="152"/>
      <c r="AA56" s="152"/>
      <c r="AB56" s="152"/>
      <c r="AC56" s="152"/>
      <c r="AD56" s="152"/>
      <c r="AE56" s="153"/>
      <c r="AF56" s="151"/>
      <c r="AG56" s="152"/>
      <c r="AH56" s="152"/>
      <c r="AI56" s="152"/>
      <c r="AJ56" s="152"/>
      <c r="AK56" s="152"/>
      <c r="AL56" s="153"/>
      <c r="AM56" s="151"/>
      <c r="AN56" s="152"/>
      <c r="AO56" s="152"/>
      <c r="AP56" s="152"/>
      <c r="AQ56" s="152"/>
      <c r="AR56" s="152"/>
      <c r="AS56" s="153"/>
      <c r="AT56" s="151"/>
      <c r="AU56" s="152"/>
      <c r="AV56" s="152"/>
      <c r="AW56" s="384"/>
      <c r="AX56" s="384"/>
      <c r="AY56" s="385"/>
      <c r="AZ56" s="385"/>
      <c r="BA56" s="349"/>
      <c r="BB56" s="349"/>
      <c r="BC56" s="349"/>
      <c r="BD56" s="349"/>
      <c r="BE56" s="349"/>
    </row>
    <row r="57" spans="2:57" ht="20.25" customHeight="1" x14ac:dyDescent="0.4">
      <c r="B57" s="381"/>
      <c r="C57" s="382"/>
      <c r="D57" s="382"/>
      <c r="E57" s="382"/>
      <c r="F57" s="344"/>
      <c r="G57" s="345"/>
      <c r="H57" s="345"/>
      <c r="I57" s="345"/>
      <c r="J57" s="345"/>
      <c r="K57" s="346"/>
      <c r="L57" s="346"/>
      <c r="M57" s="346"/>
      <c r="N57" s="346"/>
      <c r="O57" s="386" t="s">
        <v>85</v>
      </c>
      <c r="P57" s="386"/>
      <c r="Q57" s="386"/>
      <c r="R57" s="154"/>
      <c r="S57" s="155"/>
      <c r="T57" s="155"/>
      <c r="U57" s="155"/>
      <c r="V57" s="155"/>
      <c r="W57" s="155"/>
      <c r="X57" s="156"/>
      <c r="Y57" s="154"/>
      <c r="Z57" s="155"/>
      <c r="AA57" s="155"/>
      <c r="AB57" s="155"/>
      <c r="AC57" s="155"/>
      <c r="AD57" s="155"/>
      <c r="AE57" s="156"/>
      <c r="AF57" s="154"/>
      <c r="AG57" s="155"/>
      <c r="AH57" s="155"/>
      <c r="AI57" s="155"/>
      <c r="AJ57" s="155"/>
      <c r="AK57" s="155"/>
      <c r="AL57" s="156"/>
      <c r="AM57" s="154"/>
      <c r="AN57" s="155"/>
      <c r="AO57" s="155"/>
      <c r="AP57" s="155"/>
      <c r="AQ57" s="155"/>
      <c r="AR57" s="155"/>
      <c r="AS57" s="156"/>
      <c r="AT57" s="154"/>
      <c r="AU57" s="155"/>
      <c r="AV57" s="155"/>
      <c r="AW57" s="387"/>
      <c r="AX57" s="387"/>
      <c r="AY57" s="388"/>
      <c r="AZ57" s="388"/>
      <c r="BA57" s="349"/>
      <c r="BB57" s="349"/>
      <c r="BC57" s="349"/>
      <c r="BD57" s="349"/>
      <c r="BE57" s="349"/>
    </row>
    <row r="58" spans="2:57" ht="20.25" customHeight="1" x14ac:dyDescent="0.4">
      <c r="B58" s="381"/>
      <c r="C58" s="382"/>
      <c r="D58" s="382"/>
      <c r="E58" s="382"/>
      <c r="F58" s="344"/>
      <c r="G58" s="345"/>
      <c r="H58" s="345"/>
      <c r="I58" s="345"/>
      <c r="J58" s="345"/>
      <c r="K58" s="346"/>
      <c r="L58" s="346"/>
      <c r="M58" s="346"/>
      <c r="N58" s="346"/>
      <c r="O58" s="389" t="s">
        <v>86</v>
      </c>
      <c r="P58" s="389"/>
      <c r="Q58" s="389"/>
      <c r="R58" s="157"/>
      <c r="S58" s="158"/>
      <c r="T58" s="158"/>
      <c r="U58" s="158"/>
      <c r="V58" s="158"/>
      <c r="W58" s="158"/>
      <c r="X58" s="159"/>
      <c r="Y58" s="157"/>
      <c r="Z58" s="158"/>
      <c r="AA58" s="158"/>
      <c r="AB58" s="158"/>
      <c r="AC58" s="158"/>
      <c r="AD58" s="158"/>
      <c r="AE58" s="159"/>
      <c r="AF58" s="157"/>
      <c r="AG58" s="158"/>
      <c r="AH58" s="158"/>
      <c r="AI58" s="158"/>
      <c r="AJ58" s="158"/>
      <c r="AK58" s="158"/>
      <c r="AL58" s="159"/>
      <c r="AM58" s="157"/>
      <c r="AN58" s="158"/>
      <c r="AO58" s="158"/>
      <c r="AP58" s="158"/>
      <c r="AQ58" s="158"/>
      <c r="AR58" s="158"/>
      <c r="AS58" s="159"/>
      <c r="AT58" s="157"/>
      <c r="AU58" s="158"/>
      <c r="AV58" s="158"/>
      <c r="AW58" s="390"/>
      <c r="AX58" s="390"/>
      <c r="AY58" s="391"/>
      <c r="AZ58" s="391"/>
      <c r="BA58" s="349"/>
      <c r="BB58" s="349"/>
      <c r="BC58" s="349"/>
      <c r="BD58" s="349"/>
      <c r="BE58" s="349"/>
    </row>
    <row r="59" spans="2:57" ht="20.25" customHeight="1" x14ac:dyDescent="0.4">
      <c r="B59" s="381">
        <f>B56+1</f>
        <v>14</v>
      </c>
      <c r="C59" s="382"/>
      <c r="D59" s="382"/>
      <c r="E59" s="382"/>
      <c r="F59" s="344"/>
      <c r="G59" s="345"/>
      <c r="H59" s="345"/>
      <c r="I59" s="345"/>
      <c r="J59" s="345"/>
      <c r="K59" s="346"/>
      <c r="L59" s="346"/>
      <c r="M59" s="346"/>
      <c r="N59" s="346"/>
      <c r="O59" s="383" t="s">
        <v>84</v>
      </c>
      <c r="P59" s="383"/>
      <c r="Q59" s="383"/>
      <c r="R59" s="151"/>
      <c r="S59" s="152"/>
      <c r="T59" s="152"/>
      <c r="U59" s="152"/>
      <c r="V59" s="152"/>
      <c r="W59" s="152"/>
      <c r="X59" s="153"/>
      <c r="Y59" s="151"/>
      <c r="Z59" s="152"/>
      <c r="AA59" s="152"/>
      <c r="AB59" s="152"/>
      <c r="AC59" s="152"/>
      <c r="AD59" s="152"/>
      <c r="AE59" s="153"/>
      <c r="AF59" s="151"/>
      <c r="AG59" s="152"/>
      <c r="AH59" s="152"/>
      <c r="AI59" s="152"/>
      <c r="AJ59" s="152"/>
      <c r="AK59" s="152"/>
      <c r="AL59" s="153"/>
      <c r="AM59" s="151"/>
      <c r="AN59" s="152"/>
      <c r="AO59" s="152"/>
      <c r="AP59" s="152"/>
      <c r="AQ59" s="152"/>
      <c r="AR59" s="152"/>
      <c r="AS59" s="153"/>
      <c r="AT59" s="151"/>
      <c r="AU59" s="152"/>
      <c r="AV59" s="152"/>
      <c r="AW59" s="384"/>
      <c r="AX59" s="384"/>
      <c r="AY59" s="385"/>
      <c r="AZ59" s="385"/>
      <c r="BA59" s="349"/>
      <c r="BB59" s="349"/>
      <c r="BC59" s="349"/>
      <c r="BD59" s="349"/>
      <c r="BE59" s="349"/>
    </row>
    <row r="60" spans="2:57" ht="20.25" customHeight="1" x14ac:dyDescent="0.4">
      <c r="B60" s="381"/>
      <c r="C60" s="382"/>
      <c r="D60" s="382"/>
      <c r="E60" s="382"/>
      <c r="F60" s="344"/>
      <c r="G60" s="345"/>
      <c r="H60" s="345"/>
      <c r="I60" s="345"/>
      <c r="J60" s="345"/>
      <c r="K60" s="346"/>
      <c r="L60" s="346"/>
      <c r="M60" s="346"/>
      <c r="N60" s="346"/>
      <c r="O60" s="386" t="s">
        <v>85</v>
      </c>
      <c r="P60" s="386"/>
      <c r="Q60" s="386"/>
      <c r="R60" s="154"/>
      <c r="S60" s="155"/>
      <c r="T60" s="155"/>
      <c r="U60" s="155"/>
      <c r="V60" s="155"/>
      <c r="W60" s="155"/>
      <c r="X60" s="156"/>
      <c r="Y60" s="154"/>
      <c r="Z60" s="155"/>
      <c r="AA60" s="155"/>
      <c r="AB60" s="155"/>
      <c r="AC60" s="155"/>
      <c r="AD60" s="155"/>
      <c r="AE60" s="156"/>
      <c r="AF60" s="154"/>
      <c r="AG60" s="155"/>
      <c r="AH60" s="155"/>
      <c r="AI60" s="155"/>
      <c r="AJ60" s="155"/>
      <c r="AK60" s="155"/>
      <c r="AL60" s="156"/>
      <c r="AM60" s="154"/>
      <c r="AN60" s="155"/>
      <c r="AO60" s="155"/>
      <c r="AP60" s="155"/>
      <c r="AQ60" s="155"/>
      <c r="AR60" s="155"/>
      <c r="AS60" s="156"/>
      <c r="AT60" s="154"/>
      <c r="AU60" s="155"/>
      <c r="AV60" s="155"/>
      <c r="AW60" s="387"/>
      <c r="AX60" s="387"/>
      <c r="AY60" s="388"/>
      <c r="AZ60" s="388"/>
      <c r="BA60" s="349"/>
      <c r="BB60" s="349"/>
      <c r="BC60" s="349"/>
      <c r="BD60" s="349"/>
      <c r="BE60" s="349"/>
    </row>
    <row r="61" spans="2:57" ht="20.25" customHeight="1" x14ac:dyDescent="0.4">
      <c r="B61" s="381"/>
      <c r="C61" s="382"/>
      <c r="D61" s="382"/>
      <c r="E61" s="382"/>
      <c r="F61" s="344"/>
      <c r="G61" s="345"/>
      <c r="H61" s="345"/>
      <c r="I61" s="345"/>
      <c r="J61" s="345"/>
      <c r="K61" s="346"/>
      <c r="L61" s="346"/>
      <c r="M61" s="346"/>
      <c r="N61" s="346"/>
      <c r="O61" s="389" t="s">
        <v>86</v>
      </c>
      <c r="P61" s="389"/>
      <c r="Q61" s="389"/>
      <c r="R61" s="157"/>
      <c r="S61" s="158"/>
      <c r="T61" s="158"/>
      <c r="U61" s="158"/>
      <c r="V61" s="158"/>
      <c r="W61" s="158"/>
      <c r="X61" s="159"/>
      <c r="Y61" s="157"/>
      <c r="Z61" s="158"/>
      <c r="AA61" s="158"/>
      <c r="AB61" s="158"/>
      <c r="AC61" s="158"/>
      <c r="AD61" s="158"/>
      <c r="AE61" s="159"/>
      <c r="AF61" s="157"/>
      <c r="AG61" s="158"/>
      <c r="AH61" s="158"/>
      <c r="AI61" s="158"/>
      <c r="AJ61" s="158"/>
      <c r="AK61" s="158"/>
      <c r="AL61" s="159"/>
      <c r="AM61" s="157"/>
      <c r="AN61" s="158"/>
      <c r="AO61" s="158"/>
      <c r="AP61" s="158"/>
      <c r="AQ61" s="158"/>
      <c r="AR61" s="158"/>
      <c r="AS61" s="159"/>
      <c r="AT61" s="157"/>
      <c r="AU61" s="158"/>
      <c r="AV61" s="158"/>
      <c r="AW61" s="390"/>
      <c r="AX61" s="390"/>
      <c r="AY61" s="391"/>
      <c r="AZ61" s="391"/>
      <c r="BA61" s="349"/>
      <c r="BB61" s="349"/>
      <c r="BC61" s="349"/>
      <c r="BD61" s="349"/>
      <c r="BE61" s="349"/>
    </row>
    <row r="62" spans="2:57" ht="20.25" customHeight="1" x14ac:dyDescent="0.4">
      <c r="B62" s="381">
        <f>B59+1</f>
        <v>15</v>
      </c>
      <c r="C62" s="382"/>
      <c r="D62" s="382"/>
      <c r="E62" s="382"/>
      <c r="F62" s="344"/>
      <c r="G62" s="345"/>
      <c r="H62" s="345"/>
      <c r="I62" s="345"/>
      <c r="J62" s="345"/>
      <c r="K62" s="346"/>
      <c r="L62" s="346"/>
      <c r="M62" s="346"/>
      <c r="N62" s="346"/>
      <c r="O62" s="383" t="s">
        <v>84</v>
      </c>
      <c r="P62" s="383"/>
      <c r="Q62" s="383"/>
      <c r="R62" s="151"/>
      <c r="S62" s="152"/>
      <c r="T62" s="152"/>
      <c r="U62" s="152"/>
      <c r="V62" s="152"/>
      <c r="W62" s="152"/>
      <c r="X62" s="153"/>
      <c r="Y62" s="151"/>
      <c r="Z62" s="152"/>
      <c r="AA62" s="152"/>
      <c r="AB62" s="152"/>
      <c r="AC62" s="152"/>
      <c r="AD62" s="152"/>
      <c r="AE62" s="153"/>
      <c r="AF62" s="151"/>
      <c r="AG62" s="152"/>
      <c r="AH62" s="152"/>
      <c r="AI62" s="152"/>
      <c r="AJ62" s="152"/>
      <c r="AK62" s="152"/>
      <c r="AL62" s="153"/>
      <c r="AM62" s="151"/>
      <c r="AN62" s="152"/>
      <c r="AO62" s="152"/>
      <c r="AP62" s="152"/>
      <c r="AQ62" s="152"/>
      <c r="AR62" s="152"/>
      <c r="AS62" s="153"/>
      <c r="AT62" s="151"/>
      <c r="AU62" s="152"/>
      <c r="AV62" s="152"/>
      <c r="AW62" s="384"/>
      <c r="AX62" s="384"/>
      <c r="AY62" s="385"/>
      <c r="AZ62" s="385"/>
      <c r="BA62" s="349"/>
      <c r="BB62" s="349"/>
      <c r="BC62" s="349"/>
      <c r="BD62" s="349"/>
      <c r="BE62" s="349"/>
    </row>
    <row r="63" spans="2:57" ht="20.25" customHeight="1" x14ac:dyDescent="0.4">
      <c r="B63" s="381"/>
      <c r="C63" s="382"/>
      <c r="D63" s="382"/>
      <c r="E63" s="382"/>
      <c r="F63" s="344"/>
      <c r="G63" s="345"/>
      <c r="H63" s="345"/>
      <c r="I63" s="345"/>
      <c r="J63" s="345"/>
      <c r="K63" s="346"/>
      <c r="L63" s="346"/>
      <c r="M63" s="346"/>
      <c r="N63" s="346"/>
      <c r="O63" s="386" t="s">
        <v>85</v>
      </c>
      <c r="P63" s="386"/>
      <c r="Q63" s="386"/>
      <c r="R63" s="154"/>
      <c r="S63" s="155"/>
      <c r="T63" s="155"/>
      <c r="U63" s="155"/>
      <c r="V63" s="155"/>
      <c r="W63" s="155"/>
      <c r="X63" s="156"/>
      <c r="Y63" s="154"/>
      <c r="Z63" s="155"/>
      <c r="AA63" s="155"/>
      <c r="AB63" s="155"/>
      <c r="AC63" s="155"/>
      <c r="AD63" s="155"/>
      <c r="AE63" s="156"/>
      <c r="AF63" s="154"/>
      <c r="AG63" s="155"/>
      <c r="AH63" s="155"/>
      <c r="AI63" s="155"/>
      <c r="AJ63" s="155"/>
      <c r="AK63" s="155"/>
      <c r="AL63" s="156"/>
      <c r="AM63" s="154"/>
      <c r="AN63" s="155"/>
      <c r="AO63" s="155"/>
      <c r="AP63" s="155"/>
      <c r="AQ63" s="155"/>
      <c r="AR63" s="155"/>
      <c r="AS63" s="156"/>
      <c r="AT63" s="154"/>
      <c r="AU63" s="155"/>
      <c r="AV63" s="155"/>
      <c r="AW63" s="387"/>
      <c r="AX63" s="387"/>
      <c r="AY63" s="388"/>
      <c r="AZ63" s="388"/>
      <c r="BA63" s="349"/>
      <c r="BB63" s="349"/>
      <c r="BC63" s="349"/>
      <c r="BD63" s="349"/>
      <c r="BE63" s="349"/>
    </row>
    <row r="64" spans="2:57" ht="20.25" customHeight="1" x14ac:dyDescent="0.4">
      <c r="B64" s="381"/>
      <c r="C64" s="382"/>
      <c r="D64" s="382"/>
      <c r="E64" s="382"/>
      <c r="F64" s="344"/>
      <c r="G64" s="345"/>
      <c r="H64" s="345"/>
      <c r="I64" s="345"/>
      <c r="J64" s="345"/>
      <c r="K64" s="346"/>
      <c r="L64" s="346"/>
      <c r="M64" s="346"/>
      <c r="N64" s="346"/>
      <c r="O64" s="389" t="s">
        <v>86</v>
      </c>
      <c r="P64" s="389"/>
      <c r="Q64" s="389"/>
      <c r="R64" s="157"/>
      <c r="S64" s="158"/>
      <c r="T64" s="158"/>
      <c r="U64" s="158"/>
      <c r="V64" s="158"/>
      <c r="W64" s="158"/>
      <c r="X64" s="159"/>
      <c r="Y64" s="157"/>
      <c r="Z64" s="158"/>
      <c r="AA64" s="158"/>
      <c r="AB64" s="158"/>
      <c r="AC64" s="158"/>
      <c r="AD64" s="158"/>
      <c r="AE64" s="159"/>
      <c r="AF64" s="157"/>
      <c r="AG64" s="158"/>
      <c r="AH64" s="158"/>
      <c r="AI64" s="158"/>
      <c r="AJ64" s="158"/>
      <c r="AK64" s="158"/>
      <c r="AL64" s="159"/>
      <c r="AM64" s="157"/>
      <c r="AN64" s="158"/>
      <c r="AO64" s="158"/>
      <c r="AP64" s="158"/>
      <c r="AQ64" s="158"/>
      <c r="AR64" s="158"/>
      <c r="AS64" s="159"/>
      <c r="AT64" s="157"/>
      <c r="AU64" s="158"/>
      <c r="AV64" s="158"/>
      <c r="AW64" s="390"/>
      <c r="AX64" s="390"/>
      <c r="AY64" s="391"/>
      <c r="AZ64" s="391"/>
      <c r="BA64" s="349"/>
      <c r="BB64" s="349"/>
      <c r="BC64" s="349"/>
      <c r="BD64" s="349"/>
      <c r="BE64" s="349"/>
    </row>
    <row r="65" spans="1:72" ht="20.25" customHeight="1" x14ac:dyDescent="0.4">
      <c r="B65" s="381">
        <f>B62+1</f>
        <v>16</v>
      </c>
      <c r="C65" s="382"/>
      <c r="D65" s="382"/>
      <c r="E65" s="382"/>
      <c r="F65" s="344"/>
      <c r="G65" s="345"/>
      <c r="H65" s="345"/>
      <c r="I65" s="345"/>
      <c r="J65" s="345"/>
      <c r="K65" s="346"/>
      <c r="L65" s="346"/>
      <c r="M65" s="346"/>
      <c r="N65" s="346"/>
      <c r="O65" s="383" t="s">
        <v>84</v>
      </c>
      <c r="P65" s="383"/>
      <c r="Q65" s="383"/>
      <c r="R65" s="151"/>
      <c r="S65" s="152"/>
      <c r="T65" s="152"/>
      <c r="U65" s="152"/>
      <c r="V65" s="152"/>
      <c r="W65" s="152"/>
      <c r="X65" s="153"/>
      <c r="Y65" s="151"/>
      <c r="Z65" s="152"/>
      <c r="AA65" s="152"/>
      <c r="AB65" s="152"/>
      <c r="AC65" s="152"/>
      <c r="AD65" s="152"/>
      <c r="AE65" s="153"/>
      <c r="AF65" s="151"/>
      <c r="AG65" s="152"/>
      <c r="AH65" s="152"/>
      <c r="AI65" s="152"/>
      <c r="AJ65" s="152"/>
      <c r="AK65" s="152"/>
      <c r="AL65" s="153"/>
      <c r="AM65" s="151"/>
      <c r="AN65" s="152"/>
      <c r="AO65" s="152"/>
      <c r="AP65" s="152"/>
      <c r="AQ65" s="152"/>
      <c r="AR65" s="152"/>
      <c r="AS65" s="153"/>
      <c r="AT65" s="151"/>
      <c r="AU65" s="152"/>
      <c r="AV65" s="152"/>
      <c r="AW65" s="384"/>
      <c r="AX65" s="384"/>
      <c r="AY65" s="385"/>
      <c r="AZ65" s="385"/>
      <c r="BA65" s="349"/>
      <c r="BB65" s="349"/>
      <c r="BC65" s="349"/>
      <c r="BD65" s="349"/>
      <c r="BE65" s="349"/>
    </row>
    <row r="66" spans="1:72" ht="20.25" customHeight="1" x14ac:dyDescent="0.4">
      <c r="B66" s="381"/>
      <c r="C66" s="382"/>
      <c r="D66" s="382"/>
      <c r="E66" s="382"/>
      <c r="F66" s="344"/>
      <c r="G66" s="345"/>
      <c r="H66" s="345"/>
      <c r="I66" s="345"/>
      <c r="J66" s="345"/>
      <c r="K66" s="346"/>
      <c r="L66" s="346"/>
      <c r="M66" s="346"/>
      <c r="N66" s="346"/>
      <c r="O66" s="386" t="s">
        <v>85</v>
      </c>
      <c r="P66" s="386"/>
      <c r="Q66" s="386"/>
      <c r="R66" s="154"/>
      <c r="S66" s="155"/>
      <c r="T66" s="155"/>
      <c r="U66" s="155"/>
      <c r="V66" s="155"/>
      <c r="W66" s="155"/>
      <c r="X66" s="156"/>
      <c r="Y66" s="154"/>
      <c r="Z66" s="155"/>
      <c r="AA66" s="155"/>
      <c r="AB66" s="155"/>
      <c r="AC66" s="155"/>
      <c r="AD66" s="155"/>
      <c r="AE66" s="156"/>
      <c r="AF66" s="154"/>
      <c r="AG66" s="155"/>
      <c r="AH66" s="155"/>
      <c r="AI66" s="155"/>
      <c r="AJ66" s="155"/>
      <c r="AK66" s="155"/>
      <c r="AL66" s="156"/>
      <c r="AM66" s="154"/>
      <c r="AN66" s="155"/>
      <c r="AO66" s="155"/>
      <c r="AP66" s="155"/>
      <c r="AQ66" s="155"/>
      <c r="AR66" s="155"/>
      <c r="AS66" s="156"/>
      <c r="AT66" s="154"/>
      <c r="AU66" s="155"/>
      <c r="AV66" s="155"/>
      <c r="AW66" s="387"/>
      <c r="AX66" s="387"/>
      <c r="AY66" s="388"/>
      <c r="AZ66" s="388"/>
      <c r="BA66" s="349"/>
      <c r="BB66" s="349"/>
      <c r="BC66" s="349"/>
      <c r="BD66" s="349"/>
      <c r="BE66" s="349"/>
    </row>
    <row r="67" spans="1:72" ht="20.25" customHeight="1" x14ac:dyDescent="0.4">
      <c r="B67" s="381"/>
      <c r="C67" s="382"/>
      <c r="D67" s="382"/>
      <c r="E67" s="382"/>
      <c r="F67" s="344"/>
      <c r="G67" s="345"/>
      <c r="H67" s="345"/>
      <c r="I67" s="345"/>
      <c r="J67" s="345"/>
      <c r="K67" s="346"/>
      <c r="L67" s="346"/>
      <c r="M67" s="346"/>
      <c r="N67" s="346"/>
      <c r="O67" s="389" t="s">
        <v>86</v>
      </c>
      <c r="P67" s="389"/>
      <c r="Q67" s="389"/>
      <c r="R67" s="157"/>
      <c r="S67" s="158"/>
      <c r="T67" s="158"/>
      <c r="U67" s="158"/>
      <c r="V67" s="158"/>
      <c r="W67" s="158"/>
      <c r="X67" s="159"/>
      <c r="Y67" s="157"/>
      <c r="Z67" s="158"/>
      <c r="AA67" s="158"/>
      <c r="AB67" s="158"/>
      <c r="AC67" s="158"/>
      <c r="AD67" s="158"/>
      <c r="AE67" s="159"/>
      <c r="AF67" s="157"/>
      <c r="AG67" s="158"/>
      <c r="AH67" s="158"/>
      <c r="AI67" s="158"/>
      <c r="AJ67" s="158"/>
      <c r="AK67" s="158"/>
      <c r="AL67" s="159"/>
      <c r="AM67" s="157"/>
      <c r="AN67" s="158"/>
      <c r="AO67" s="158"/>
      <c r="AP67" s="158"/>
      <c r="AQ67" s="158"/>
      <c r="AR67" s="158"/>
      <c r="AS67" s="159"/>
      <c r="AT67" s="157"/>
      <c r="AU67" s="158"/>
      <c r="AV67" s="158"/>
      <c r="AW67" s="390"/>
      <c r="AX67" s="390"/>
      <c r="AY67" s="391"/>
      <c r="AZ67" s="391"/>
      <c r="BA67" s="349"/>
      <c r="BB67" s="349"/>
      <c r="BC67" s="349"/>
      <c r="BD67" s="349"/>
      <c r="BE67" s="349"/>
    </row>
    <row r="68" spans="1:72" ht="20.25" customHeight="1" x14ac:dyDescent="0.4">
      <c r="B68" s="381">
        <f>B65+1</f>
        <v>17</v>
      </c>
      <c r="C68" s="382"/>
      <c r="D68" s="382"/>
      <c r="E68" s="382"/>
      <c r="F68" s="344"/>
      <c r="G68" s="345"/>
      <c r="H68" s="345"/>
      <c r="I68" s="345"/>
      <c r="J68" s="345"/>
      <c r="K68" s="346"/>
      <c r="L68" s="346"/>
      <c r="M68" s="346"/>
      <c r="N68" s="346"/>
      <c r="O68" s="383" t="s">
        <v>84</v>
      </c>
      <c r="P68" s="383"/>
      <c r="Q68" s="383"/>
      <c r="R68" s="151"/>
      <c r="S68" s="152"/>
      <c r="T68" s="152"/>
      <c r="U68" s="152"/>
      <c r="V68" s="152"/>
      <c r="W68" s="152"/>
      <c r="X68" s="153"/>
      <c r="Y68" s="151"/>
      <c r="Z68" s="152"/>
      <c r="AA68" s="152"/>
      <c r="AB68" s="152"/>
      <c r="AC68" s="152"/>
      <c r="AD68" s="152"/>
      <c r="AE68" s="153"/>
      <c r="AF68" s="151"/>
      <c r="AG68" s="152"/>
      <c r="AH68" s="152"/>
      <c r="AI68" s="152"/>
      <c r="AJ68" s="152"/>
      <c r="AK68" s="152"/>
      <c r="AL68" s="153"/>
      <c r="AM68" s="151"/>
      <c r="AN68" s="152"/>
      <c r="AO68" s="152"/>
      <c r="AP68" s="152"/>
      <c r="AQ68" s="152"/>
      <c r="AR68" s="152"/>
      <c r="AS68" s="153"/>
      <c r="AT68" s="151"/>
      <c r="AU68" s="152"/>
      <c r="AV68" s="152"/>
      <c r="AW68" s="384"/>
      <c r="AX68" s="384"/>
      <c r="AY68" s="385"/>
      <c r="AZ68" s="385"/>
      <c r="BA68" s="349"/>
      <c r="BB68" s="349"/>
      <c r="BC68" s="349"/>
      <c r="BD68" s="349"/>
      <c r="BE68" s="349"/>
    </row>
    <row r="69" spans="1:72" ht="20.25" customHeight="1" x14ac:dyDescent="0.4">
      <c r="B69" s="381"/>
      <c r="C69" s="382"/>
      <c r="D69" s="382"/>
      <c r="E69" s="382"/>
      <c r="F69" s="344"/>
      <c r="G69" s="345"/>
      <c r="H69" s="345"/>
      <c r="I69" s="345"/>
      <c r="J69" s="345"/>
      <c r="K69" s="346"/>
      <c r="L69" s="346"/>
      <c r="M69" s="346"/>
      <c r="N69" s="346"/>
      <c r="O69" s="386" t="s">
        <v>85</v>
      </c>
      <c r="P69" s="386"/>
      <c r="Q69" s="386"/>
      <c r="R69" s="154"/>
      <c r="S69" s="155"/>
      <c r="T69" s="155"/>
      <c r="U69" s="155"/>
      <c r="V69" s="155"/>
      <c r="W69" s="155"/>
      <c r="X69" s="156"/>
      <c r="Y69" s="154"/>
      <c r="Z69" s="155"/>
      <c r="AA69" s="155"/>
      <c r="AB69" s="155"/>
      <c r="AC69" s="155"/>
      <c r="AD69" s="155"/>
      <c r="AE69" s="156"/>
      <c r="AF69" s="154"/>
      <c r="AG69" s="155"/>
      <c r="AH69" s="155"/>
      <c r="AI69" s="155"/>
      <c r="AJ69" s="155"/>
      <c r="AK69" s="155"/>
      <c r="AL69" s="156"/>
      <c r="AM69" s="154"/>
      <c r="AN69" s="155"/>
      <c r="AO69" s="155"/>
      <c r="AP69" s="155"/>
      <c r="AQ69" s="155"/>
      <c r="AR69" s="155"/>
      <c r="AS69" s="156"/>
      <c r="AT69" s="154"/>
      <c r="AU69" s="155"/>
      <c r="AV69" s="155"/>
      <c r="AW69" s="387"/>
      <c r="AX69" s="387"/>
      <c r="AY69" s="388"/>
      <c r="AZ69" s="388"/>
      <c r="BA69" s="349"/>
      <c r="BB69" s="349"/>
      <c r="BC69" s="349"/>
      <c r="BD69" s="349"/>
      <c r="BE69" s="349"/>
    </row>
    <row r="70" spans="1:72" ht="20.25" customHeight="1" x14ac:dyDescent="0.4">
      <c r="B70" s="381"/>
      <c r="C70" s="382"/>
      <c r="D70" s="382"/>
      <c r="E70" s="382"/>
      <c r="F70" s="344"/>
      <c r="G70" s="345"/>
      <c r="H70" s="345"/>
      <c r="I70" s="345"/>
      <c r="J70" s="345"/>
      <c r="K70" s="346"/>
      <c r="L70" s="346"/>
      <c r="M70" s="346"/>
      <c r="N70" s="346"/>
      <c r="O70" s="389" t="s">
        <v>86</v>
      </c>
      <c r="P70" s="389"/>
      <c r="Q70" s="389"/>
      <c r="R70" s="157"/>
      <c r="S70" s="158"/>
      <c r="T70" s="158"/>
      <c r="U70" s="158"/>
      <c r="V70" s="158"/>
      <c r="W70" s="158"/>
      <c r="X70" s="159"/>
      <c r="Y70" s="157"/>
      <c r="Z70" s="158"/>
      <c r="AA70" s="158"/>
      <c r="AB70" s="158"/>
      <c r="AC70" s="158"/>
      <c r="AD70" s="158"/>
      <c r="AE70" s="159"/>
      <c r="AF70" s="157"/>
      <c r="AG70" s="158"/>
      <c r="AH70" s="158"/>
      <c r="AI70" s="158"/>
      <c r="AJ70" s="158"/>
      <c r="AK70" s="158"/>
      <c r="AL70" s="159"/>
      <c r="AM70" s="157"/>
      <c r="AN70" s="158"/>
      <c r="AO70" s="158"/>
      <c r="AP70" s="158"/>
      <c r="AQ70" s="158"/>
      <c r="AR70" s="158"/>
      <c r="AS70" s="159"/>
      <c r="AT70" s="157"/>
      <c r="AU70" s="158"/>
      <c r="AV70" s="158"/>
      <c r="AW70" s="390"/>
      <c r="AX70" s="390"/>
      <c r="AY70" s="391"/>
      <c r="AZ70" s="391"/>
      <c r="BA70" s="349"/>
      <c r="BB70" s="349"/>
      <c r="BC70" s="349"/>
      <c r="BD70" s="349"/>
      <c r="BE70" s="349"/>
    </row>
    <row r="71" spans="1:72" s="160" customFormat="1" ht="6" customHeight="1" x14ac:dyDescent="0.4">
      <c r="B71" s="161"/>
      <c r="C71" s="162"/>
      <c r="D71" s="162"/>
      <c r="E71" s="162"/>
      <c r="F71" s="163"/>
      <c r="G71" s="164"/>
      <c r="H71" s="164"/>
      <c r="I71" s="164"/>
      <c r="J71" s="164"/>
      <c r="K71" s="163"/>
      <c r="L71" s="163"/>
      <c r="M71" s="163"/>
      <c r="N71" s="163"/>
      <c r="O71" s="165"/>
      <c r="P71" s="165"/>
      <c r="Q71" s="165"/>
      <c r="R71" s="164"/>
      <c r="S71" s="164"/>
      <c r="T71" s="164"/>
      <c r="U71" s="164"/>
      <c r="V71" s="164"/>
      <c r="W71" s="164"/>
      <c r="X71" s="164"/>
      <c r="Y71" s="164"/>
      <c r="Z71" s="164"/>
      <c r="AA71" s="164"/>
      <c r="AB71" s="164"/>
      <c r="AC71" s="164"/>
      <c r="AD71" s="164"/>
      <c r="AE71" s="164"/>
      <c r="AF71" s="164"/>
      <c r="AG71" s="164"/>
      <c r="AH71" s="164"/>
      <c r="AI71" s="164"/>
      <c r="AJ71" s="164"/>
      <c r="AK71" s="164"/>
      <c r="AL71" s="164"/>
      <c r="AM71" s="164"/>
      <c r="AN71" s="164"/>
      <c r="AO71" s="164"/>
      <c r="AP71" s="164"/>
      <c r="AQ71" s="164"/>
      <c r="AR71" s="164"/>
      <c r="AS71" s="164"/>
      <c r="AT71" s="164"/>
      <c r="AU71" s="164"/>
      <c r="AV71" s="164"/>
      <c r="AW71" s="166"/>
      <c r="AX71" s="166"/>
      <c r="AY71" s="166"/>
      <c r="AZ71" s="166"/>
      <c r="BA71" s="163"/>
      <c r="BB71" s="163"/>
      <c r="BC71" s="163"/>
      <c r="BD71" s="163"/>
      <c r="BE71" s="167"/>
    </row>
    <row r="72" spans="1:72" ht="20.25" customHeight="1" x14ac:dyDescent="0.4">
      <c r="B72" s="168"/>
      <c r="C72" s="169"/>
      <c r="D72" s="169"/>
      <c r="E72" s="169"/>
      <c r="F72" s="377" t="s">
        <v>87</v>
      </c>
      <c r="G72" s="377"/>
      <c r="H72" s="377"/>
      <c r="I72" s="377"/>
      <c r="J72" s="377"/>
      <c r="K72" s="377"/>
      <c r="L72" s="377"/>
      <c r="M72" s="377"/>
      <c r="N72" s="377"/>
      <c r="O72" s="377"/>
      <c r="P72" s="377"/>
      <c r="Q72" s="377"/>
      <c r="R72" s="170"/>
      <c r="S72" s="171"/>
      <c r="T72" s="171"/>
      <c r="U72" s="171"/>
      <c r="V72" s="171"/>
      <c r="W72" s="171"/>
      <c r="X72" s="172"/>
      <c r="Y72" s="170"/>
      <c r="Z72" s="171"/>
      <c r="AA72" s="171"/>
      <c r="AB72" s="171"/>
      <c r="AC72" s="171"/>
      <c r="AD72" s="171"/>
      <c r="AE72" s="172"/>
      <c r="AF72" s="170"/>
      <c r="AG72" s="171"/>
      <c r="AH72" s="171"/>
      <c r="AI72" s="171"/>
      <c r="AJ72" s="171"/>
      <c r="AK72" s="171"/>
      <c r="AL72" s="172"/>
      <c r="AM72" s="170"/>
      <c r="AN72" s="171"/>
      <c r="AO72" s="171"/>
      <c r="AP72" s="171"/>
      <c r="AQ72" s="171"/>
      <c r="AR72" s="171"/>
      <c r="AS72" s="172"/>
      <c r="AT72" s="170"/>
      <c r="AU72" s="171"/>
      <c r="AV72" s="172"/>
      <c r="AW72" s="378"/>
      <c r="AX72" s="378"/>
      <c r="AY72" s="378"/>
      <c r="AZ72" s="378"/>
      <c r="BA72" s="379"/>
      <c r="BB72" s="379"/>
      <c r="BC72" s="379"/>
      <c r="BD72" s="379"/>
      <c r="BE72" s="379"/>
    </row>
    <row r="73" spans="1:72" ht="20.25" customHeight="1" x14ac:dyDescent="0.4">
      <c r="B73" s="173"/>
      <c r="C73" s="174"/>
      <c r="D73" s="174"/>
      <c r="E73" s="174"/>
      <c r="F73" s="380" t="s">
        <v>88</v>
      </c>
      <c r="G73" s="380"/>
      <c r="H73" s="380"/>
      <c r="I73" s="380"/>
      <c r="J73" s="380"/>
      <c r="K73" s="380"/>
      <c r="L73" s="380"/>
      <c r="M73" s="380"/>
      <c r="N73" s="380"/>
      <c r="O73" s="380"/>
      <c r="P73" s="380"/>
      <c r="Q73" s="380"/>
      <c r="R73" s="175"/>
      <c r="S73" s="176"/>
      <c r="T73" s="176"/>
      <c r="U73" s="176"/>
      <c r="V73" s="176"/>
      <c r="W73" s="176"/>
      <c r="X73" s="177"/>
      <c r="Y73" s="175"/>
      <c r="Z73" s="176"/>
      <c r="AA73" s="176"/>
      <c r="AB73" s="176"/>
      <c r="AC73" s="176"/>
      <c r="AD73" s="176"/>
      <c r="AE73" s="177"/>
      <c r="AF73" s="175"/>
      <c r="AG73" s="176"/>
      <c r="AH73" s="176"/>
      <c r="AI73" s="176"/>
      <c r="AJ73" s="176"/>
      <c r="AK73" s="176"/>
      <c r="AL73" s="177"/>
      <c r="AM73" s="175"/>
      <c r="AN73" s="176"/>
      <c r="AO73" s="176"/>
      <c r="AP73" s="176"/>
      <c r="AQ73" s="176"/>
      <c r="AR73" s="176"/>
      <c r="AS73" s="177"/>
      <c r="AT73" s="175"/>
      <c r="AU73" s="176"/>
      <c r="AV73" s="177"/>
      <c r="AW73" s="378"/>
      <c r="AX73" s="378"/>
      <c r="AY73" s="378"/>
      <c r="AZ73" s="378"/>
      <c r="BA73" s="379"/>
      <c r="BB73" s="379"/>
      <c r="BC73" s="379"/>
      <c r="BD73" s="379"/>
      <c r="BE73" s="379"/>
    </row>
    <row r="74" spans="1:72" ht="13.5" customHeight="1" x14ac:dyDescent="0.4">
      <c r="C74" s="178"/>
      <c r="D74" s="178"/>
      <c r="E74" s="178"/>
      <c r="F74" s="179"/>
      <c r="G74" s="180"/>
      <c r="AE74" s="181"/>
    </row>
    <row r="75" spans="1:72" ht="11.45" customHeight="1" x14ac:dyDescent="0.4">
      <c r="A75" s="182"/>
      <c r="B75" s="182"/>
      <c r="C75" s="182"/>
      <c r="D75" s="182"/>
      <c r="E75" s="182"/>
      <c r="F75" s="182"/>
      <c r="G75" s="183"/>
      <c r="H75" s="183"/>
      <c r="I75" s="183"/>
      <c r="J75" s="183"/>
      <c r="K75" s="183"/>
      <c r="L75" s="183"/>
      <c r="M75" s="183"/>
      <c r="N75" s="183"/>
      <c r="O75" s="183"/>
      <c r="P75" s="183"/>
      <c r="Q75" s="183"/>
      <c r="R75" s="183"/>
      <c r="S75" s="183"/>
      <c r="T75" s="183"/>
      <c r="U75" s="183"/>
      <c r="V75" s="183"/>
      <c r="W75" s="183"/>
      <c r="X75" s="183"/>
      <c r="Y75" s="183"/>
      <c r="Z75" s="183"/>
      <c r="AA75" s="183"/>
      <c r="AB75" s="183"/>
      <c r="AC75" s="183"/>
      <c r="AD75" s="183"/>
      <c r="AE75" s="183"/>
      <c r="AF75" s="183"/>
      <c r="AG75" s="183"/>
      <c r="AH75" s="183"/>
      <c r="AI75" s="183"/>
      <c r="AJ75" s="183"/>
      <c r="AK75" s="183"/>
      <c r="AL75" s="183"/>
      <c r="AM75" s="183"/>
      <c r="AN75" s="183"/>
      <c r="AO75" s="183"/>
      <c r="AP75" s="183"/>
      <c r="AQ75" s="184"/>
      <c r="AR75" s="184"/>
      <c r="AS75" s="184"/>
      <c r="AT75" s="184"/>
      <c r="AU75" s="184"/>
      <c r="AV75" s="184"/>
      <c r="AW75" s="184"/>
      <c r="AX75" s="184"/>
      <c r="AY75" s="184"/>
      <c r="AZ75" s="184"/>
    </row>
    <row r="76" spans="1:72" s="85" customFormat="1" ht="24.95" customHeight="1" x14ac:dyDescent="0.2">
      <c r="A76" s="185"/>
      <c r="B76" s="185" t="s">
        <v>31</v>
      </c>
      <c r="C76" s="186"/>
      <c r="D76" s="186"/>
      <c r="E76" s="186"/>
      <c r="F76" s="185"/>
      <c r="G76" s="185"/>
      <c r="H76" s="185"/>
      <c r="I76" s="185"/>
      <c r="J76" s="185"/>
      <c r="K76" s="185"/>
      <c r="L76" s="185"/>
      <c r="M76" s="185"/>
      <c r="N76" s="185"/>
      <c r="O76" s="185"/>
      <c r="P76" s="185"/>
      <c r="Q76" s="185"/>
      <c r="R76" s="185"/>
      <c r="S76" s="185"/>
      <c r="T76" s="185"/>
      <c r="U76" s="185"/>
      <c r="V76" s="185"/>
      <c r="W76" s="185"/>
      <c r="X76" s="185"/>
      <c r="Y76" s="185"/>
      <c r="Z76" s="185"/>
      <c r="AA76" s="185"/>
      <c r="AB76" s="185"/>
      <c r="AC76" s="185"/>
      <c r="AD76" s="185"/>
      <c r="AE76" s="185"/>
      <c r="AF76" s="185"/>
      <c r="AG76" s="185"/>
      <c r="AH76" s="185"/>
      <c r="AI76" s="185"/>
      <c r="AJ76" s="185"/>
      <c r="AK76" s="185"/>
      <c r="AL76" s="185"/>
      <c r="AM76" s="185"/>
      <c r="AN76" s="185"/>
      <c r="AO76" s="185"/>
      <c r="AP76" s="185"/>
      <c r="AQ76" s="187"/>
      <c r="AR76" s="187"/>
      <c r="AS76" s="187"/>
      <c r="AT76" s="187"/>
      <c r="AU76" s="187"/>
      <c r="BM76" s="188"/>
      <c r="BN76" s="7"/>
      <c r="BO76" s="188"/>
      <c r="BP76" s="188"/>
      <c r="BQ76" s="188"/>
      <c r="BR76" s="79"/>
      <c r="BS76" s="80"/>
      <c r="BT76" s="80"/>
    </row>
    <row r="77" spans="1:72" s="85" customFormat="1" ht="24.95" customHeight="1" x14ac:dyDescent="0.4">
      <c r="A77" s="186"/>
      <c r="B77" s="186" t="s">
        <v>32</v>
      </c>
      <c r="C77" s="189"/>
      <c r="D77" s="189"/>
      <c r="E77" s="189"/>
      <c r="F77" s="189"/>
      <c r="G77" s="190"/>
      <c r="H77" s="190"/>
      <c r="I77" s="186"/>
      <c r="J77" s="186"/>
      <c r="K77" s="186"/>
      <c r="L77" s="186"/>
      <c r="M77" s="186"/>
      <c r="N77" s="186"/>
      <c r="O77" s="186"/>
      <c r="P77" s="186"/>
      <c r="Q77" s="186"/>
      <c r="R77" s="186"/>
      <c r="S77" s="186"/>
      <c r="T77" s="186"/>
      <c r="U77" s="186"/>
      <c r="V77" s="186"/>
      <c r="W77" s="186"/>
      <c r="X77" s="186"/>
      <c r="Y77" s="186"/>
      <c r="Z77" s="186"/>
      <c r="AA77" s="186"/>
      <c r="AB77" s="186"/>
      <c r="AC77" s="186"/>
      <c r="AD77" s="186"/>
      <c r="AE77" s="186"/>
      <c r="AF77" s="186"/>
      <c r="AG77" s="186"/>
      <c r="AH77" s="186"/>
      <c r="AI77" s="186"/>
      <c r="AJ77" s="186"/>
      <c r="AK77" s="186"/>
      <c r="AL77" s="186"/>
      <c r="AM77" s="186"/>
      <c r="AN77" s="186"/>
      <c r="AO77" s="186"/>
      <c r="AP77" s="186"/>
    </row>
    <row r="78" spans="1:72" s="85" customFormat="1" ht="24.95" customHeight="1" x14ac:dyDescent="0.4">
      <c r="A78" s="186"/>
      <c r="B78" s="186" t="s">
        <v>33</v>
      </c>
      <c r="C78" s="190"/>
      <c r="D78" s="190"/>
      <c r="E78" s="190"/>
      <c r="F78" s="190"/>
      <c r="G78" s="186"/>
      <c r="H78" s="186"/>
      <c r="I78" s="186"/>
      <c r="J78" s="186"/>
      <c r="K78" s="186"/>
      <c r="L78" s="186"/>
      <c r="M78" s="186"/>
      <c r="N78" s="186"/>
      <c r="O78" s="186"/>
      <c r="P78" s="186"/>
      <c r="Q78" s="186"/>
      <c r="R78" s="186"/>
      <c r="S78" s="186"/>
      <c r="T78" s="186"/>
      <c r="U78" s="186"/>
      <c r="V78" s="186"/>
      <c r="W78" s="186"/>
      <c r="X78" s="186"/>
      <c r="Y78" s="186"/>
      <c r="Z78" s="186"/>
      <c r="AA78" s="186"/>
      <c r="AB78" s="186"/>
      <c r="AC78" s="186"/>
      <c r="AD78" s="186"/>
      <c r="AE78" s="186"/>
      <c r="AF78" s="186"/>
      <c r="AG78" s="186"/>
      <c r="AH78" s="186"/>
      <c r="AI78" s="186"/>
      <c r="AJ78" s="186"/>
      <c r="AK78" s="186"/>
      <c r="AL78" s="186"/>
      <c r="AM78" s="186"/>
      <c r="AN78" s="186"/>
      <c r="AO78" s="186"/>
      <c r="AP78" s="186"/>
    </row>
    <row r="79" spans="1:72" s="85" customFormat="1" ht="24.95" customHeight="1" x14ac:dyDescent="0.4">
      <c r="B79" s="85" t="s">
        <v>34</v>
      </c>
      <c r="C79" s="86"/>
      <c r="D79" s="86"/>
      <c r="E79" s="86"/>
      <c r="F79" s="86"/>
    </row>
    <row r="80" spans="1:72" s="85" customFormat="1" ht="24.95" customHeight="1" x14ac:dyDescent="0.4">
      <c r="B80" s="85" t="s">
        <v>89</v>
      </c>
    </row>
    <row r="81" spans="2:7" s="85" customFormat="1" ht="24.95" customHeight="1" x14ac:dyDescent="0.4">
      <c r="B81" s="85" t="s">
        <v>90</v>
      </c>
    </row>
    <row r="82" spans="2:7" s="85" customFormat="1" ht="24.95" customHeight="1" x14ac:dyDescent="0.4">
      <c r="B82" s="85" t="s">
        <v>91</v>
      </c>
    </row>
    <row r="83" spans="2:7" s="85" customFormat="1" ht="24.95" customHeight="1" x14ac:dyDescent="0.4">
      <c r="B83" s="85" t="s">
        <v>36</v>
      </c>
    </row>
    <row r="84" spans="2:7" s="85" customFormat="1" ht="24.95" customHeight="1" x14ac:dyDescent="0.4">
      <c r="B84" s="85" t="s">
        <v>92</v>
      </c>
    </row>
    <row r="85" spans="2:7" s="85" customFormat="1" ht="24.95" customHeight="1" x14ac:dyDescent="0.4"/>
    <row r="86" spans="2:7" s="85" customFormat="1" ht="24.95" customHeight="1" x14ac:dyDescent="0.4">
      <c r="C86" s="81" t="s">
        <v>38</v>
      </c>
      <c r="D86" s="342" t="s">
        <v>39</v>
      </c>
      <c r="E86" s="342"/>
      <c r="F86" s="342"/>
      <c r="G86" s="342"/>
    </row>
    <row r="87" spans="2:7" s="85" customFormat="1" ht="24.95" customHeight="1" x14ac:dyDescent="0.4">
      <c r="C87" s="82" t="s">
        <v>40</v>
      </c>
      <c r="D87" s="342" t="s">
        <v>41</v>
      </c>
      <c r="E87" s="342"/>
      <c r="F87" s="342"/>
      <c r="G87" s="342"/>
    </row>
    <row r="88" spans="2:7" s="85" customFormat="1" ht="24.95" customHeight="1" x14ac:dyDescent="0.4">
      <c r="C88" s="82" t="s">
        <v>42</v>
      </c>
      <c r="D88" s="342" t="s">
        <v>43</v>
      </c>
      <c r="E88" s="342"/>
      <c r="F88" s="342"/>
      <c r="G88" s="342"/>
    </row>
    <row r="89" spans="2:7" s="85" customFormat="1" ht="24.95" customHeight="1" x14ac:dyDescent="0.4">
      <c r="C89" s="82" t="s">
        <v>44</v>
      </c>
      <c r="D89" s="342" t="s">
        <v>45</v>
      </c>
      <c r="E89" s="342"/>
      <c r="F89" s="342"/>
      <c r="G89" s="342"/>
    </row>
    <row r="90" spans="2:7" s="85" customFormat="1" ht="24.95" customHeight="1" x14ac:dyDescent="0.4">
      <c r="C90" s="82" t="s">
        <v>46</v>
      </c>
      <c r="D90" s="342" t="s">
        <v>47</v>
      </c>
      <c r="E90" s="342"/>
      <c r="F90" s="342"/>
      <c r="G90" s="342"/>
    </row>
    <row r="91" spans="2:7" s="85" customFormat="1" ht="24.95" customHeight="1" x14ac:dyDescent="0.4"/>
    <row r="92" spans="2:7" s="85" customFormat="1" ht="24.95" customHeight="1" x14ac:dyDescent="0.4">
      <c r="C92" s="85" t="s">
        <v>48</v>
      </c>
    </row>
    <row r="93" spans="2:7" s="85" customFormat="1" ht="24.95" customHeight="1" x14ac:dyDescent="0.4">
      <c r="C93" s="85" t="s">
        <v>49</v>
      </c>
    </row>
    <row r="94" spans="2:7" s="85" customFormat="1" ht="24.95" customHeight="1" x14ac:dyDescent="0.4">
      <c r="C94" s="85" t="s">
        <v>50</v>
      </c>
    </row>
    <row r="95" spans="2:7" s="85" customFormat="1" ht="24.95" customHeight="1" x14ac:dyDescent="0.4"/>
    <row r="96" spans="2:7" s="85" customFormat="1" ht="24.95" customHeight="1" x14ac:dyDescent="0.4">
      <c r="B96" s="85" t="s">
        <v>93</v>
      </c>
    </row>
    <row r="97" spans="2:2" s="85" customFormat="1" ht="24.95" customHeight="1" x14ac:dyDescent="0.4">
      <c r="B97" s="85" t="s">
        <v>52</v>
      </c>
    </row>
    <row r="98" spans="2:2" s="85" customFormat="1" ht="24.95" customHeight="1" x14ac:dyDescent="0.4">
      <c r="B98" s="85" t="s">
        <v>94</v>
      </c>
    </row>
    <row r="99" spans="2:2" s="85" customFormat="1" ht="24.95" customHeight="1" x14ac:dyDescent="0.4">
      <c r="B99" s="85" t="s">
        <v>95</v>
      </c>
    </row>
    <row r="100" spans="2:2" s="85" customFormat="1" ht="24.95" customHeight="1" x14ac:dyDescent="0.4">
      <c r="B100" s="85" t="s">
        <v>96</v>
      </c>
    </row>
    <row r="101" spans="2:2" s="85" customFormat="1" ht="24.95" customHeight="1" x14ac:dyDescent="0.4">
      <c r="B101" s="85" t="s">
        <v>56</v>
      </c>
    </row>
    <row r="102" spans="2:2" s="85" customFormat="1" ht="24.95" customHeight="1" x14ac:dyDescent="0.4">
      <c r="B102" s="85" t="s">
        <v>97</v>
      </c>
    </row>
    <row r="103" spans="2:2" s="85" customFormat="1" ht="24.95" customHeight="1" x14ac:dyDescent="0.4">
      <c r="B103" s="85" t="s">
        <v>98</v>
      </c>
    </row>
    <row r="104" spans="2:2" s="85" customFormat="1" ht="24.95" customHeight="1" x14ac:dyDescent="0.4">
      <c r="B104" s="85" t="s">
        <v>99</v>
      </c>
    </row>
    <row r="105" spans="2:2" s="85" customFormat="1" ht="24.95" customHeight="1" x14ac:dyDescent="0.4">
      <c r="B105" s="85" t="s">
        <v>100</v>
      </c>
    </row>
    <row r="106" spans="2:2" s="85" customFormat="1" ht="24.95" customHeight="1" x14ac:dyDescent="0.4">
      <c r="B106" s="85" t="s">
        <v>61</v>
      </c>
    </row>
    <row r="107" spans="2:2" s="85" customFormat="1" ht="24.95" customHeight="1" x14ac:dyDescent="0.4">
      <c r="B107" s="85" t="s">
        <v>62</v>
      </c>
    </row>
    <row r="108" spans="2:2" s="85" customFormat="1" ht="24.95" customHeight="1" x14ac:dyDescent="0.4">
      <c r="B108" s="85" t="s">
        <v>101</v>
      </c>
    </row>
    <row r="109" spans="2:2" s="85" customFormat="1" ht="24.95" customHeight="1" x14ac:dyDescent="0.4">
      <c r="B109" s="85" t="s">
        <v>102</v>
      </c>
    </row>
    <row r="110" spans="2:2" ht="24.95" customHeight="1" x14ac:dyDescent="0.4">
      <c r="B110" s="7" t="s">
        <v>103</v>
      </c>
    </row>
  </sheetData>
  <mergeCells count="294">
    <mergeCell ref="AO1:BD1"/>
    <mergeCell ref="Y2:Z2"/>
    <mergeCell ref="AB2:AC2"/>
    <mergeCell ref="AF2:AG2"/>
    <mergeCell ref="AO2:BD2"/>
    <mergeCell ref="BA3:BD3"/>
    <mergeCell ref="BA4:BD4"/>
    <mergeCell ref="AW6:AX6"/>
    <mergeCell ref="BA6:BB6"/>
    <mergeCell ref="BA8:BC8"/>
    <mergeCell ref="AN10:AP10"/>
    <mergeCell ref="BA10:BC10"/>
    <mergeCell ref="AT12:AV12"/>
    <mergeCell ref="AX12:AZ12"/>
    <mergeCell ref="BB12:BC12"/>
    <mergeCell ref="B15:B19"/>
    <mergeCell ref="C15:E19"/>
    <mergeCell ref="F15:F19"/>
    <mergeCell ref="G15:J19"/>
    <mergeCell ref="K15:N19"/>
    <mergeCell ref="O15:Q19"/>
    <mergeCell ref="R15:AV15"/>
    <mergeCell ref="AW15:AX19"/>
    <mergeCell ref="AY15:AZ19"/>
    <mergeCell ref="BA15:BE19"/>
    <mergeCell ref="R16:X16"/>
    <mergeCell ref="Y16:AE16"/>
    <mergeCell ref="AF16:AL16"/>
    <mergeCell ref="AM16:AS16"/>
    <mergeCell ref="AT16:AV16"/>
    <mergeCell ref="B20:B22"/>
    <mergeCell ref="C20:E22"/>
    <mergeCell ref="F20:F22"/>
    <mergeCell ref="G20:J22"/>
    <mergeCell ref="K20:N22"/>
    <mergeCell ref="O20:Q20"/>
    <mergeCell ref="AW20:AX20"/>
    <mergeCell ref="AY20:AZ20"/>
    <mergeCell ref="BA20:BE22"/>
    <mergeCell ref="O21:Q21"/>
    <mergeCell ref="AW21:AX21"/>
    <mergeCell ref="AY21:AZ21"/>
    <mergeCell ref="O22:Q22"/>
    <mergeCell ref="AW22:AX22"/>
    <mergeCell ref="AY22:AZ22"/>
    <mergeCell ref="B23:B25"/>
    <mergeCell ref="C23:E25"/>
    <mergeCell ref="F23:F25"/>
    <mergeCell ref="G23:J25"/>
    <mergeCell ref="K23:N25"/>
    <mergeCell ref="O23:Q23"/>
    <mergeCell ref="AW23:AX23"/>
    <mergeCell ref="AY23:AZ23"/>
    <mergeCell ref="BA23:BE25"/>
    <mergeCell ref="O24:Q24"/>
    <mergeCell ref="AW24:AX24"/>
    <mergeCell ref="AY24:AZ24"/>
    <mergeCell ref="O25:Q25"/>
    <mergeCell ref="AW25:AX25"/>
    <mergeCell ref="AY25:AZ25"/>
    <mergeCell ref="B26:B28"/>
    <mergeCell ref="C26:E28"/>
    <mergeCell ref="F26:F28"/>
    <mergeCell ref="G26:J28"/>
    <mergeCell ref="K26:N28"/>
    <mergeCell ref="O26:Q26"/>
    <mergeCell ref="AW26:AX26"/>
    <mergeCell ref="AY26:AZ26"/>
    <mergeCell ref="BA26:BE28"/>
    <mergeCell ref="O27:Q27"/>
    <mergeCell ref="AW27:AX27"/>
    <mergeCell ref="AY27:AZ27"/>
    <mergeCell ref="O28:Q28"/>
    <mergeCell ref="AW28:AX28"/>
    <mergeCell ref="AY28:AZ28"/>
    <mergeCell ref="B29:B31"/>
    <mergeCell ref="C29:E31"/>
    <mergeCell ref="F29:F31"/>
    <mergeCell ref="G29:J31"/>
    <mergeCell ref="K29:N31"/>
    <mergeCell ref="O29:Q29"/>
    <mergeCell ref="AW29:AX29"/>
    <mergeCell ref="AY29:AZ29"/>
    <mergeCell ref="BA29:BE31"/>
    <mergeCell ref="O30:Q30"/>
    <mergeCell ref="AW30:AX30"/>
    <mergeCell ref="AY30:AZ30"/>
    <mergeCell ref="O31:Q31"/>
    <mergeCell ref="AW31:AX31"/>
    <mergeCell ref="AY31:AZ31"/>
    <mergeCell ref="B32:B34"/>
    <mergeCell ref="C32:E34"/>
    <mergeCell ref="F32:F34"/>
    <mergeCell ref="G32:J34"/>
    <mergeCell ref="K32:N34"/>
    <mergeCell ref="O32:Q32"/>
    <mergeCell ref="AW32:AX32"/>
    <mergeCell ref="AY32:AZ32"/>
    <mergeCell ref="BA32:BE34"/>
    <mergeCell ref="O33:Q33"/>
    <mergeCell ref="AW33:AX33"/>
    <mergeCell ref="AY33:AZ33"/>
    <mergeCell ref="O34:Q34"/>
    <mergeCell ref="AW34:AX34"/>
    <mergeCell ref="AY34:AZ34"/>
    <mergeCell ref="B35:B37"/>
    <mergeCell ref="C35:E37"/>
    <mergeCell ref="F35:F37"/>
    <mergeCell ref="G35:J37"/>
    <mergeCell ref="K35:N37"/>
    <mergeCell ref="O35:Q35"/>
    <mergeCell ref="AW35:AX35"/>
    <mergeCell ref="AY35:AZ35"/>
    <mergeCell ref="BA35:BE37"/>
    <mergeCell ref="O36:Q36"/>
    <mergeCell ref="AW36:AX36"/>
    <mergeCell ref="AY36:AZ36"/>
    <mergeCell ref="O37:Q37"/>
    <mergeCell ref="AW37:AX37"/>
    <mergeCell ref="AY37:AZ37"/>
    <mergeCell ref="B38:B40"/>
    <mergeCell ref="C38:E40"/>
    <mergeCell ref="F38:F40"/>
    <mergeCell ref="G38:J40"/>
    <mergeCell ref="K38:N40"/>
    <mergeCell ref="O38:Q38"/>
    <mergeCell ref="AW38:AX38"/>
    <mergeCell ref="AY38:AZ38"/>
    <mergeCell ref="BA38:BE40"/>
    <mergeCell ref="O39:Q39"/>
    <mergeCell ref="AW39:AX39"/>
    <mergeCell ref="AY39:AZ39"/>
    <mergeCell ref="O40:Q40"/>
    <mergeCell ref="AW40:AX40"/>
    <mergeCell ref="AY40:AZ40"/>
    <mergeCell ref="B41:B43"/>
    <mergeCell ref="C41:E43"/>
    <mergeCell ref="F41:F43"/>
    <mergeCell ref="G41:J43"/>
    <mergeCell ref="K41:N43"/>
    <mergeCell ref="O41:Q41"/>
    <mergeCell ref="AW41:AX41"/>
    <mergeCell ref="AY41:AZ41"/>
    <mergeCell ref="BA41:BE43"/>
    <mergeCell ref="O42:Q42"/>
    <mergeCell ref="AW42:AX42"/>
    <mergeCell ref="AY42:AZ42"/>
    <mergeCell ref="O43:Q43"/>
    <mergeCell ref="AW43:AX43"/>
    <mergeCell ref="AY43:AZ43"/>
    <mergeCell ref="B44:B46"/>
    <mergeCell ref="C44:E46"/>
    <mergeCell ref="F44:F46"/>
    <mergeCell ref="G44:J46"/>
    <mergeCell ref="K44:N46"/>
    <mergeCell ref="O44:Q44"/>
    <mergeCell ref="AW44:AX44"/>
    <mergeCell ref="AY44:AZ44"/>
    <mergeCell ref="BA44:BE46"/>
    <mergeCell ref="O45:Q45"/>
    <mergeCell ref="AW45:AX45"/>
    <mergeCell ref="AY45:AZ45"/>
    <mergeCell ref="O46:Q46"/>
    <mergeCell ref="AW46:AX46"/>
    <mergeCell ref="AY46:AZ46"/>
    <mergeCell ref="B47:B49"/>
    <mergeCell ref="C47:E49"/>
    <mergeCell ref="F47:F49"/>
    <mergeCell ref="G47:J49"/>
    <mergeCell ref="K47:N49"/>
    <mergeCell ref="O47:Q47"/>
    <mergeCell ref="AW47:AX47"/>
    <mergeCell ref="AY47:AZ47"/>
    <mergeCell ref="BA47:BE49"/>
    <mergeCell ref="O48:Q48"/>
    <mergeCell ref="AW48:AX48"/>
    <mergeCell ref="AY48:AZ48"/>
    <mergeCell ref="O49:Q49"/>
    <mergeCell ref="AW49:AX49"/>
    <mergeCell ref="AY49:AZ49"/>
    <mergeCell ref="B50:B52"/>
    <mergeCell ref="C50:E52"/>
    <mergeCell ref="F50:F52"/>
    <mergeCell ref="G50:J52"/>
    <mergeCell ref="K50:N52"/>
    <mergeCell ref="O50:Q50"/>
    <mergeCell ref="AW50:AX50"/>
    <mergeCell ref="AY50:AZ50"/>
    <mergeCell ref="BA50:BE52"/>
    <mergeCell ref="O51:Q51"/>
    <mergeCell ref="AW51:AX51"/>
    <mergeCell ref="AY51:AZ51"/>
    <mergeCell ref="O52:Q52"/>
    <mergeCell ref="AW52:AX52"/>
    <mergeCell ref="AY52:AZ52"/>
    <mergeCell ref="B53:B55"/>
    <mergeCell ref="C53:E55"/>
    <mergeCell ref="F53:F55"/>
    <mergeCell ref="G53:J55"/>
    <mergeCell ref="K53:N55"/>
    <mergeCell ref="O53:Q53"/>
    <mergeCell ref="AW53:AX53"/>
    <mergeCell ref="AY53:AZ53"/>
    <mergeCell ref="BA53:BE55"/>
    <mergeCell ref="O54:Q54"/>
    <mergeCell ref="AW54:AX54"/>
    <mergeCell ref="AY54:AZ54"/>
    <mergeCell ref="O55:Q55"/>
    <mergeCell ref="AW55:AX55"/>
    <mergeCell ref="AY55:AZ55"/>
    <mergeCell ref="B56:B58"/>
    <mergeCell ref="C56:E58"/>
    <mergeCell ref="F56:F58"/>
    <mergeCell ref="G56:J58"/>
    <mergeCell ref="K56:N58"/>
    <mergeCell ref="O56:Q56"/>
    <mergeCell ref="AW56:AX56"/>
    <mergeCell ref="AY56:AZ56"/>
    <mergeCell ref="BA56:BE58"/>
    <mergeCell ref="O57:Q57"/>
    <mergeCell ref="AW57:AX57"/>
    <mergeCell ref="AY57:AZ57"/>
    <mergeCell ref="O58:Q58"/>
    <mergeCell ref="AW58:AX58"/>
    <mergeCell ref="AY58:AZ58"/>
    <mergeCell ref="B59:B61"/>
    <mergeCell ref="C59:E61"/>
    <mergeCell ref="F59:F61"/>
    <mergeCell ref="G59:J61"/>
    <mergeCell ref="K59:N61"/>
    <mergeCell ref="O59:Q59"/>
    <mergeCell ref="AW59:AX59"/>
    <mergeCell ref="AY59:AZ59"/>
    <mergeCell ref="BA59:BE61"/>
    <mergeCell ref="O60:Q60"/>
    <mergeCell ref="AW60:AX60"/>
    <mergeCell ref="AY60:AZ60"/>
    <mergeCell ref="O61:Q61"/>
    <mergeCell ref="AW61:AX61"/>
    <mergeCell ref="AY61:AZ61"/>
    <mergeCell ref="B62:B64"/>
    <mergeCell ref="C62:E64"/>
    <mergeCell ref="F62:F64"/>
    <mergeCell ref="G62:J64"/>
    <mergeCell ref="K62:N64"/>
    <mergeCell ref="O62:Q62"/>
    <mergeCell ref="AW62:AX62"/>
    <mergeCell ref="AY62:AZ62"/>
    <mergeCell ref="BA62:BE64"/>
    <mergeCell ref="O63:Q63"/>
    <mergeCell ref="AW63:AX63"/>
    <mergeCell ref="AY63:AZ63"/>
    <mergeCell ref="O64:Q64"/>
    <mergeCell ref="AW64:AX64"/>
    <mergeCell ref="AY64:AZ64"/>
    <mergeCell ref="B65:B67"/>
    <mergeCell ref="C65:E67"/>
    <mergeCell ref="F65:F67"/>
    <mergeCell ref="G65:J67"/>
    <mergeCell ref="K65:N67"/>
    <mergeCell ref="O65:Q65"/>
    <mergeCell ref="AW65:AX65"/>
    <mergeCell ref="AY65:AZ65"/>
    <mergeCell ref="BA65:BE67"/>
    <mergeCell ref="O66:Q66"/>
    <mergeCell ref="AW66:AX66"/>
    <mergeCell ref="AY66:AZ66"/>
    <mergeCell ref="O67:Q67"/>
    <mergeCell ref="AW67:AX67"/>
    <mergeCell ref="AY67:AZ67"/>
    <mergeCell ref="B68:B70"/>
    <mergeCell ref="C68:E70"/>
    <mergeCell ref="F68:F70"/>
    <mergeCell ref="G68:J70"/>
    <mergeCell ref="K68:N70"/>
    <mergeCell ref="O68:Q68"/>
    <mergeCell ref="AW68:AX68"/>
    <mergeCell ref="AY68:AZ68"/>
    <mergeCell ref="BA68:BE70"/>
    <mergeCell ref="O69:Q69"/>
    <mergeCell ref="AW69:AX69"/>
    <mergeCell ref="AY69:AZ69"/>
    <mergeCell ref="O70:Q70"/>
    <mergeCell ref="AW70:AX70"/>
    <mergeCell ref="AY70:AZ70"/>
    <mergeCell ref="F72:Q72"/>
    <mergeCell ref="AW72:AZ73"/>
    <mergeCell ref="BA72:BE73"/>
    <mergeCell ref="F73:Q73"/>
    <mergeCell ref="D86:G86"/>
    <mergeCell ref="D87:G87"/>
    <mergeCell ref="D88:G88"/>
    <mergeCell ref="D89:G89"/>
    <mergeCell ref="D90:G90"/>
  </mergeCells>
  <phoneticPr fontId="21"/>
  <conditionalFormatting sqref="R22 R72:AZ73">
    <cfRule type="expression" dxfId="515" priority="2">
      <formula>INDIRECT(ADDRESS(ROW(),COLUMN()))=TRUNC(INDIRECT(ADDRESS(ROW(),COLUMN())))</formula>
    </cfRule>
  </conditionalFormatting>
  <conditionalFormatting sqref="R21">
    <cfRule type="expression" dxfId="514" priority="3">
      <formula>INDIRECT(ADDRESS(ROW(),COLUMN()))=TRUNC(INDIRECT(ADDRESS(ROW(),COLUMN())))</formula>
    </cfRule>
  </conditionalFormatting>
  <conditionalFormatting sqref="S22:X22">
    <cfRule type="expression" dxfId="513" priority="4">
      <formula>INDIRECT(ADDRESS(ROW(),COLUMN()))=TRUNC(INDIRECT(ADDRESS(ROW(),COLUMN())))</formula>
    </cfRule>
  </conditionalFormatting>
  <conditionalFormatting sqref="S21:X21">
    <cfRule type="expression" dxfId="512" priority="5">
      <formula>INDIRECT(ADDRESS(ROW(),COLUMN()))=TRUNC(INDIRECT(ADDRESS(ROW(),COLUMN())))</formula>
    </cfRule>
  </conditionalFormatting>
  <conditionalFormatting sqref="AW21:AZ22">
    <cfRule type="expression" dxfId="511" priority="6">
      <formula>INDIRECT(ADDRESS(ROW(),COLUMN()))=TRUNC(INDIRECT(ADDRESS(ROW(),COLUMN())))</formula>
    </cfRule>
  </conditionalFormatting>
  <conditionalFormatting sqref="BB12:BC12">
    <cfRule type="expression" dxfId="510" priority="7">
      <formula>INDIRECT(ADDRESS(ROW(),COLUMN()))=TRUNC(INDIRECT(ADDRESS(ROW(),COLUMN())))</formula>
    </cfRule>
  </conditionalFormatting>
  <conditionalFormatting sqref="Y22">
    <cfRule type="expression" dxfId="509" priority="8">
      <formula>INDIRECT(ADDRESS(ROW(),COLUMN()))=TRUNC(INDIRECT(ADDRESS(ROW(),COLUMN())))</formula>
    </cfRule>
  </conditionalFormatting>
  <conditionalFormatting sqref="Y21">
    <cfRule type="expression" dxfId="508" priority="9">
      <formula>INDIRECT(ADDRESS(ROW(),COLUMN()))=TRUNC(INDIRECT(ADDRESS(ROW(),COLUMN())))</formula>
    </cfRule>
  </conditionalFormatting>
  <conditionalFormatting sqref="Z22:AE22">
    <cfRule type="expression" dxfId="507" priority="10">
      <formula>INDIRECT(ADDRESS(ROW(),COLUMN()))=TRUNC(INDIRECT(ADDRESS(ROW(),COLUMN())))</formula>
    </cfRule>
  </conditionalFormatting>
  <conditionalFormatting sqref="Z21:AE21">
    <cfRule type="expression" dxfId="506" priority="11">
      <formula>INDIRECT(ADDRESS(ROW(),COLUMN()))=TRUNC(INDIRECT(ADDRESS(ROW(),COLUMN())))</formula>
    </cfRule>
  </conditionalFormatting>
  <conditionalFormatting sqref="AF22">
    <cfRule type="expression" dxfId="505" priority="12">
      <formula>INDIRECT(ADDRESS(ROW(),COLUMN()))=TRUNC(INDIRECT(ADDRESS(ROW(),COLUMN())))</formula>
    </cfRule>
  </conditionalFormatting>
  <conditionalFormatting sqref="AF21">
    <cfRule type="expression" dxfId="504" priority="13">
      <formula>INDIRECT(ADDRESS(ROW(),COLUMN()))=TRUNC(INDIRECT(ADDRESS(ROW(),COLUMN())))</formula>
    </cfRule>
  </conditionalFormatting>
  <conditionalFormatting sqref="AG22:AL22">
    <cfRule type="expression" dxfId="503" priority="14">
      <formula>INDIRECT(ADDRESS(ROW(),COLUMN()))=TRUNC(INDIRECT(ADDRESS(ROW(),COLUMN())))</formula>
    </cfRule>
  </conditionalFormatting>
  <conditionalFormatting sqref="AG21:AL21">
    <cfRule type="expression" dxfId="502" priority="15">
      <formula>INDIRECT(ADDRESS(ROW(),COLUMN()))=TRUNC(INDIRECT(ADDRESS(ROW(),COLUMN())))</formula>
    </cfRule>
  </conditionalFormatting>
  <conditionalFormatting sqref="AM22">
    <cfRule type="expression" dxfId="501" priority="16">
      <formula>INDIRECT(ADDRESS(ROW(),COLUMN()))=TRUNC(INDIRECT(ADDRESS(ROW(),COLUMN())))</formula>
    </cfRule>
  </conditionalFormatting>
  <conditionalFormatting sqref="AM21">
    <cfRule type="expression" dxfId="500" priority="17">
      <formula>INDIRECT(ADDRESS(ROW(),COLUMN()))=TRUNC(INDIRECT(ADDRESS(ROW(),COLUMN())))</formula>
    </cfRule>
  </conditionalFormatting>
  <conditionalFormatting sqref="AN22:AS22">
    <cfRule type="expression" dxfId="499" priority="18">
      <formula>INDIRECT(ADDRESS(ROW(),COLUMN()))=TRUNC(INDIRECT(ADDRESS(ROW(),COLUMN())))</formula>
    </cfRule>
  </conditionalFormatting>
  <conditionalFormatting sqref="AN21:AS21">
    <cfRule type="expression" dxfId="498" priority="19">
      <formula>INDIRECT(ADDRESS(ROW(),COLUMN()))=TRUNC(INDIRECT(ADDRESS(ROW(),COLUMN())))</formula>
    </cfRule>
  </conditionalFormatting>
  <conditionalFormatting sqref="AT22">
    <cfRule type="expression" dxfId="497" priority="20">
      <formula>INDIRECT(ADDRESS(ROW(),COLUMN()))=TRUNC(INDIRECT(ADDRESS(ROW(),COLUMN())))</formula>
    </cfRule>
  </conditionalFormatting>
  <conditionalFormatting sqref="AT21">
    <cfRule type="expression" dxfId="496" priority="21">
      <formula>INDIRECT(ADDRESS(ROW(),COLUMN()))=TRUNC(INDIRECT(ADDRESS(ROW(),COLUMN())))</formula>
    </cfRule>
  </conditionalFormatting>
  <conditionalFormatting sqref="AU22:AV22">
    <cfRule type="expression" dxfId="495" priority="22">
      <formula>INDIRECT(ADDRESS(ROW(),COLUMN()))=TRUNC(INDIRECT(ADDRESS(ROW(),COLUMN())))</formula>
    </cfRule>
  </conditionalFormatting>
  <conditionalFormatting sqref="AU21:AV21">
    <cfRule type="expression" dxfId="494" priority="23">
      <formula>INDIRECT(ADDRESS(ROW(),COLUMN()))=TRUNC(INDIRECT(ADDRESS(ROW(),COLUMN())))</formula>
    </cfRule>
  </conditionalFormatting>
  <conditionalFormatting sqref="R25">
    <cfRule type="expression" dxfId="493" priority="24">
      <formula>INDIRECT(ADDRESS(ROW(),COLUMN()))=TRUNC(INDIRECT(ADDRESS(ROW(),COLUMN())))</formula>
    </cfRule>
  </conditionalFormatting>
  <conditionalFormatting sqref="R24">
    <cfRule type="expression" dxfId="492" priority="25">
      <formula>INDIRECT(ADDRESS(ROW(),COLUMN()))=TRUNC(INDIRECT(ADDRESS(ROW(),COLUMN())))</formula>
    </cfRule>
  </conditionalFormatting>
  <conditionalFormatting sqref="S25:X25">
    <cfRule type="expression" dxfId="491" priority="26">
      <formula>INDIRECT(ADDRESS(ROW(),COLUMN()))=TRUNC(INDIRECT(ADDRESS(ROW(),COLUMN())))</formula>
    </cfRule>
  </conditionalFormatting>
  <conditionalFormatting sqref="S24:X24">
    <cfRule type="expression" dxfId="490" priority="27">
      <formula>INDIRECT(ADDRESS(ROW(),COLUMN()))=TRUNC(INDIRECT(ADDRESS(ROW(),COLUMN())))</formula>
    </cfRule>
  </conditionalFormatting>
  <conditionalFormatting sqref="AW24:AZ25">
    <cfRule type="expression" dxfId="489" priority="28">
      <formula>INDIRECT(ADDRESS(ROW(),COLUMN()))=TRUNC(INDIRECT(ADDRESS(ROW(),COLUMN())))</formula>
    </cfRule>
  </conditionalFormatting>
  <conditionalFormatting sqref="Y25">
    <cfRule type="expression" dxfId="488" priority="29">
      <formula>INDIRECT(ADDRESS(ROW(),COLUMN()))=TRUNC(INDIRECT(ADDRESS(ROW(),COLUMN())))</formula>
    </cfRule>
  </conditionalFormatting>
  <conditionalFormatting sqref="Y24">
    <cfRule type="expression" dxfId="487" priority="30">
      <formula>INDIRECT(ADDRESS(ROW(),COLUMN()))=TRUNC(INDIRECT(ADDRESS(ROW(),COLUMN())))</formula>
    </cfRule>
  </conditionalFormatting>
  <conditionalFormatting sqref="Z25:AE25">
    <cfRule type="expression" dxfId="486" priority="31">
      <formula>INDIRECT(ADDRESS(ROW(),COLUMN()))=TRUNC(INDIRECT(ADDRESS(ROW(),COLUMN())))</formula>
    </cfRule>
  </conditionalFormatting>
  <conditionalFormatting sqref="Z24:AE24">
    <cfRule type="expression" dxfId="485" priority="32">
      <formula>INDIRECT(ADDRESS(ROW(),COLUMN()))=TRUNC(INDIRECT(ADDRESS(ROW(),COLUMN())))</formula>
    </cfRule>
  </conditionalFormatting>
  <conditionalFormatting sqref="AF25">
    <cfRule type="expression" dxfId="484" priority="33">
      <formula>INDIRECT(ADDRESS(ROW(),COLUMN()))=TRUNC(INDIRECT(ADDRESS(ROW(),COLUMN())))</formula>
    </cfRule>
  </conditionalFormatting>
  <conditionalFormatting sqref="AF24">
    <cfRule type="expression" dxfId="483" priority="34">
      <formula>INDIRECT(ADDRESS(ROW(),COLUMN()))=TRUNC(INDIRECT(ADDRESS(ROW(),COLUMN())))</formula>
    </cfRule>
  </conditionalFormatting>
  <conditionalFormatting sqref="AG25:AL25">
    <cfRule type="expression" dxfId="482" priority="35">
      <formula>INDIRECT(ADDRESS(ROW(),COLUMN()))=TRUNC(INDIRECT(ADDRESS(ROW(),COLUMN())))</formula>
    </cfRule>
  </conditionalFormatting>
  <conditionalFormatting sqref="AG24:AL24">
    <cfRule type="expression" dxfId="481" priority="36">
      <formula>INDIRECT(ADDRESS(ROW(),COLUMN()))=TRUNC(INDIRECT(ADDRESS(ROW(),COLUMN())))</formula>
    </cfRule>
  </conditionalFormatting>
  <conditionalFormatting sqref="AM25">
    <cfRule type="expression" dxfId="480" priority="37">
      <formula>INDIRECT(ADDRESS(ROW(),COLUMN()))=TRUNC(INDIRECT(ADDRESS(ROW(),COLUMN())))</formula>
    </cfRule>
  </conditionalFormatting>
  <conditionalFormatting sqref="AM24">
    <cfRule type="expression" dxfId="479" priority="38">
      <formula>INDIRECT(ADDRESS(ROW(),COLUMN()))=TRUNC(INDIRECT(ADDRESS(ROW(),COLUMN())))</formula>
    </cfRule>
  </conditionalFormatting>
  <conditionalFormatting sqref="AN25:AS25">
    <cfRule type="expression" dxfId="478" priority="39">
      <formula>INDIRECT(ADDRESS(ROW(),COLUMN()))=TRUNC(INDIRECT(ADDRESS(ROW(),COLUMN())))</formula>
    </cfRule>
  </conditionalFormatting>
  <conditionalFormatting sqref="AN24:AS24">
    <cfRule type="expression" dxfId="477" priority="40">
      <formula>INDIRECT(ADDRESS(ROW(),COLUMN()))=TRUNC(INDIRECT(ADDRESS(ROW(),COLUMN())))</formula>
    </cfRule>
  </conditionalFormatting>
  <conditionalFormatting sqref="AT25">
    <cfRule type="expression" dxfId="476" priority="41">
      <formula>INDIRECT(ADDRESS(ROW(),COLUMN()))=TRUNC(INDIRECT(ADDRESS(ROW(),COLUMN())))</formula>
    </cfRule>
  </conditionalFormatting>
  <conditionalFormatting sqref="AT24">
    <cfRule type="expression" dxfId="475" priority="42">
      <formula>INDIRECT(ADDRESS(ROW(),COLUMN()))=TRUNC(INDIRECT(ADDRESS(ROW(),COLUMN())))</formula>
    </cfRule>
  </conditionalFormatting>
  <conditionalFormatting sqref="AU25:AV25">
    <cfRule type="expression" dxfId="474" priority="43">
      <formula>INDIRECT(ADDRESS(ROW(),COLUMN()))=TRUNC(INDIRECT(ADDRESS(ROW(),COLUMN())))</formula>
    </cfRule>
  </conditionalFormatting>
  <conditionalFormatting sqref="AU24:AV24">
    <cfRule type="expression" dxfId="473" priority="44">
      <formula>INDIRECT(ADDRESS(ROW(),COLUMN()))=TRUNC(INDIRECT(ADDRESS(ROW(),COLUMN())))</formula>
    </cfRule>
  </conditionalFormatting>
  <conditionalFormatting sqref="R28">
    <cfRule type="expression" dxfId="472" priority="45">
      <formula>INDIRECT(ADDRESS(ROW(),COLUMN()))=TRUNC(INDIRECT(ADDRESS(ROW(),COLUMN())))</formula>
    </cfRule>
  </conditionalFormatting>
  <conditionalFormatting sqref="R27">
    <cfRule type="expression" dxfId="471" priority="46">
      <formula>INDIRECT(ADDRESS(ROW(),COLUMN()))=TRUNC(INDIRECT(ADDRESS(ROW(),COLUMN())))</formula>
    </cfRule>
  </conditionalFormatting>
  <conditionalFormatting sqref="S28:X28">
    <cfRule type="expression" dxfId="470" priority="47">
      <formula>INDIRECT(ADDRESS(ROW(),COLUMN()))=TRUNC(INDIRECT(ADDRESS(ROW(),COLUMN())))</formula>
    </cfRule>
  </conditionalFormatting>
  <conditionalFormatting sqref="S27:X27">
    <cfRule type="expression" dxfId="469" priority="48">
      <formula>INDIRECT(ADDRESS(ROW(),COLUMN()))=TRUNC(INDIRECT(ADDRESS(ROW(),COLUMN())))</formula>
    </cfRule>
  </conditionalFormatting>
  <conditionalFormatting sqref="AW27:AZ28">
    <cfRule type="expression" dxfId="468" priority="49">
      <formula>INDIRECT(ADDRESS(ROW(),COLUMN()))=TRUNC(INDIRECT(ADDRESS(ROW(),COLUMN())))</formula>
    </cfRule>
  </conditionalFormatting>
  <conditionalFormatting sqref="Y28">
    <cfRule type="expression" dxfId="467" priority="50">
      <formula>INDIRECT(ADDRESS(ROW(),COLUMN()))=TRUNC(INDIRECT(ADDRESS(ROW(),COLUMN())))</formula>
    </cfRule>
  </conditionalFormatting>
  <conditionalFormatting sqref="Y27">
    <cfRule type="expression" dxfId="466" priority="51">
      <formula>INDIRECT(ADDRESS(ROW(),COLUMN()))=TRUNC(INDIRECT(ADDRESS(ROW(),COLUMN())))</formula>
    </cfRule>
  </conditionalFormatting>
  <conditionalFormatting sqref="Z28:AE28">
    <cfRule type="expression" dxfId="465" priority="52">
      <formula>INDIRECT(ADDRESS(ROW(),COLUMN()))=TRUNC(INDIRECT(ADDRESS(ROW(),COLUMN())))</formula>
    </cfRule>
  </conditionalFormatting>
  <conditionalFormatting sqref="Z27:AE27">
    <cfRule type="expression" dxfId="464" priority="53">
      <formula>INDIRECT(ADDRESS(ROW(),COLUMN()))=TRUNC(INDIRECT(ADDRESS(ROW(),COLUMN())))</formula>
    </cfRule>
  </conditionalFormatting>
  <conditionalFormatting sqref="AF28">
    <cfRule type="expression" dxfId="463" priority="54">
      <formula>INDIRECT(ADDRESS(ROW(),COLUMN()))=TRUNC(INDIRECT(ADDRESS(ROW(),COLUMN())))</formula>
    </cfRule>
  </conditionalFormatting>
  <conditionalFormatting sqref="AF27">
    <cfRule type="expression" dxfId="462" priority="55">
      <formula>INDIRECT(ADDRESS(ROW(),COLUMN()))=TRUNC(INDIRECT(ADDRESS(ROW(),COLUMN())))</formula>
    </cfRule>
  </conditionalFormatting>
  <conditionalFormatting sqref="AG28:AL28">
    <cfRule type="expression" dxfId="461" priority="56">
      <formula>INDIRECT(ADDRESS(ROW(),COLUMN()))=TRUNC(INDIRECT(ADDRESS(ROW(),COLUMN())))</formula>
    </cfRule>
  </conditionalFormatting>
  <conditionalFormatting sqref="AG27:AL27">
    <cfRule type="expression" dxfId="460" priority="57">
      <formula>INDIRECT(ADDRESS(ROW(),COLUMN()))=TRUNC(INDIRECT(ADDRESS(ROW(),COLUMN())))</formula>
    </cfRule>
  </conditionalFormatting>
  <conditionalFormatting sqref="AM28">
    <cfRule type="expression" dxfId="459" priority="58">
      <formula>INDIRECT(ADDRESS(ROW(),COLUMN()))=TRUNC(INDIRECT(ADDRESS(ROW(),COLUMN())))</formula>
    </cfRule>
  </conditionalFormatting>
  <conditionalFormatting sqref="AM27">
    <cfRule type="expression" dxfId="458" priority="59">
      <formula>INDIRECT(ADDRESS(ROW(),COLUMN()))=TRUNC(INDIRECT(ADDRESS(ROW(),COLUMN())))</formula>
    </cfRule>
  </conditionalFormatting>
  <conditionalFormatting sqref="AN28:AS28">
    <cfRule type="expression" dxfId="457" priority="60">
      <formula>INDIRECT(ADDRESS(ROW(),COLUMN()))=TRUNC(INDIRECT(ADDRESS(ROW(),COLUMN())))</formula>
    </cfRule>
  </conditionalFormatting>
  <conditionalFormatting sqref="AN27:AS27">
    <cfRule type="expression" dxfId="456" priority="61">
      <formula>INDIRECT(ADDRESS(ROW(),COLUMN()))=TRUNC(INDIRECT(ADDRESS(ROW(),COLUMN())))</formula>
    </cfRule>
  </conditionalFormatting>
  <conditionalFormatting sqref="AT28">
    <cfRule type="expression" dxfId="455" priority="62">
      <formula>INDIRECT(ADDRESS(ROW(),COLUMN()))=TRUNC(INDIRECT(ADDRESS(ROW(),COLUMN())))</formula>
    </cfRule>
  </conditionalFormatting>
  <conditionalFormatting sqref="AT27">
    <cfRule type="expression" dxfId="454" priority="63">
      <formula>INDIRECT(ADDRESS(ROW(),COLUMN()))=TRUNC(INDIRECT(ADDRESS(ROW(),COLUMN())))</formula>
    </cfRule>
  </conditionalFormatting>
  <conditionalFormatting sqref="AU28:AV28">
    <cfRule type="expression" dxfId="453" priority="64">
      <formula>INDIRECT(ADDRESS(ROW(),COLUMN()))=TRUNC(INDIRECT(ADDRESS(ROW(),COLUMN())))</formula>
    </cfRule>
  </conditionalFormatting>
  <conditionalFormatting sqref="AU27:AV27">
    <cfRule type="expression" dxfId="452" priority="65">
      <formula>INDIRECT(ADDRESS(ROW(),COLUMN()))=TRUNC(INDIRECT(ADDRESS(ROW(),COLUMN())))</formula>
    </cfRule>
  </conditionalFormatting>
  <conditionalFormatting sqref="R31">
    <cfRule type="expression" dxfId="451" priority="66">
      <formula>INDIRECT(ADDRESS(ROW(),COLUMN()))=TRUNC(INDIRECT(ADDRESS(ROW(),COLUMN())))</formula>
    </cfRule>
  </conditionalFormatting>
  <conditionalFormatting sqref="R30">
    <cfRule type="expression" dxfId="450" priority="67">
      <formula>INDIRECT(ADDRESS(ROW(),COLUMN()))=TRUNC(INDIRECT(ADDRESS(ROW(),COLUMN())))</formula>
    </cfRule>
  </conditionalFormatting>
  <conditionalFormatting sqref="S31:X31">
    <cfRule type="expression" dxfId="449" priority="68">
      <formula>INDIRECT(ADDRESS(ROW(),COLUMN()))=TRUNC(INDIRECT(ADDRESS(ROW(),COLUMN())))</formula>
    </cfRule>
  </conditionalFormatting>
  <conditionalFormatting sqref="S30:X30">
    <cfRule type="expression" dxfId="448" priority="69">
      <formula>INDIRECT(ADDRESS(ROW(),COLUMN()))=TRUNC(INDIRECT(ADDRESS(ROW(),COLUMN())))</formula>
    </cfRule>
  </conditionalFormatting>
  <conditionalFormatting sqref="AW30:AZ31">
    <cfRule type="expression" dxfId="447" priority="70">
      <formula>INDIRECT(ADDRESS(ROW(),COLUMN()))=TRUNC(INDIRECT(ADDRESS(ROW(),COLUMN())))</formula>
    </cfRule>
  </conditionalFormatting>
  <conditionalFormatting sqref="Y31">
    <cfRule type="expression" dxfId="446" priority="71">
      <formula>INDIRECT(ADDRESS(ROW(),COLUMN()))=TRUNC(INDIRECT(ADDRESS(ROW(),COLUMN())))</formula>
    </cfRule>
  </conditionalFormatting>
  <conditionalFormatting sqref="Y30">
    <cfRule type="expression" dxfId="445" priority="72">
      <formula>INDIRECT(ADDRESS(ROW(),COLUMN()))=TRUNC(INDIRECT(ADDRESS(ROW(),COLUMN())))</formula>
    </cfRule>
  </conditionalFormatting>
  <conditionalFormatting sqref="Z31:AE31">
    <cfRule type="expression" dxfId="444" priority="73">
      <formula>INDIRECT(ADDRESS(ROW(),COLUMN()))=TRUNC(INDIRECT(ADDRESS(ROW(),COLUMN())))</formula>
    </cfRule>
  </conditionalFormatting>
  <conditionalFormatting sqref="Z30:AE30">
    <cfRule type="expression" dxfId="443" priority="74">
      <formula>INDIRECT(ADDRESS(ROW(),COLUMN()))=TRUNC(INDIRECT(ADDRESS(ROW(),COLUMN())))</formula>
    </cfRule>
  </conditionalFormatting>
  <conditionalFormatting sqref="AF31">
    <cfRule type="expression" dxfId="442" priority="75">
      <formula>INDIRECT(ADDRESS(ROW(),COLUMN()))=TRUNC(INDIRECT(ADDRESS(ROW(),COLUMN())))</formula>
    </cfRule>
  </conditionalFormatting>
  <conditionalFormatting sqref="AF30">
    <cfRule type="expression" dxfId="441" priority="76">
      <formula>INDIRECT(ADDRESS(ROW(),COLUMN()))=TRUNC(INDIRECT(ADDRESS(ROW(),COLUMN())))</formula>
    </cfRule>
  </conditionalFormatting>
  <conditionalFormatting sqref="AG31:AL31">
    <cfRule type="expression" dxfId="440" priority="77">
      <formula>INDIRECT(ADDRESS(ROW(),COLUMN()))=TRUNC(INDIRECT(ADDRESS(ROW(),COLUMN())))</formula>
    </cfRule>
  </conditionalFormatting>
  <conditionalFormatting sqref="AG30:AL30">
    <cfRule type="expression" dxfId="439" priority="78">
      <formula>INDIRECT(ADDRESS(ROW(),COLUMN()))=TRUNC(INDIRECT(ADDRESS(ROW(),COLUMN())))</formula>
    </cfRule>
  </conditionalFormatting>
  <conditionalFormatting sqref="AM31">
    <cfRule type="expression" dxfId="438" priority="79">
      <formula>INDIRECT(ADDRESS(ROW(),COLUMN()))=TRUNC(INDIRECT(ADDRESS(ROW(),COLUMN())))</formula>
    </cfRule>
  </conditionalFormatting>
  <conditionalFormatting sqref="AM30">
    <cfRule type="expression" dxfId="437" priority="80">
      <formula>INDIRECT(ADDRESS(ROW(),COLUMN()))=TRUNC(INDIRECT(ADDRESS(ROW(),COLUMN())))</formula>
    </cfRule>
  </conditionalFormatting>
  <conditionalFormatting sqref="AN31:AS31">
    <cfRule type="expression" dxfId="436" priority="81">
      <formula>INDIRECT(ADDRESS(ROW(),COLUMN()))=TRUNC(INDIRECT(ADDRESS(ROW(),COLUMN())))</formula>
    </cfRule>
  </conditionalFormatting>
  <conditionalFormatting sqref="AN30:AS30">
    <cfRule type="expression" dxfId="435" priority="82">
      <formula>INDIRECT(ADDRESS(ROW(),COLUMN()))=TRUNC(INDIRECT(ADDRESS(ROW(),COLUMN())))</formula>
    </cfRule>
  </conditionalFormatting>
  <conditionalFormatting sqref="AT31">
    <cfRule type="expression" dxfId="434" priority="83">
      <formula>INDIRECT(ADDRESS(ROW(),COLUMN()))=TRUNC(INDIRECT(ADDRESS(ROW(),COLUMN())))</formula>
    </cfRule>
  </conditionalFormatting>
  <conditionalFormatting sqref="AT30">
    <cfRule type="expression" dxfId="433" priority="84">
      <formula>INDIRECT(ADDRESS(ROW(),COLUMN()))=TRUNC(INDIRECT(ADDRESS(ROW(),COLUMN())))</formula>
    </cfRule>
  </conditionalFormatting>
  <conditionalFormatting sqref="AU31:AV31">
    <cfRule type="expression" dxfId="432" priority="85">
      <formula>INDIRECT(ADDRESS(ROW(),COLUMN()))=TRUNC(INDIRECT(ADDRESS(ROW(),COLUMN())))</formula>
    </cfRule>
  </conditionalFormatting>
  <conditionalFormatting sqref="AU30:AV30">
    <cfRule type="expression" dxfId="431" priority="86">
      <formula>INDIRECT(ADDRESS(ROW(),COLUMN()))=TRUNC(INDIRECT(ADDRESS(ROW(),COLUMN())))</formula>
    </cfRule>
  </conditionalFormatting>
  <conditionalFormatting sqref="R34">
    <cfRule type="expression" dxfId="430" priority="87">
      <formula>INDIRECT(ADDRESS(ROW(),COLUMN()))=TRUNC(INDIRECT(ADDRESS(ROW(),COLUMN())))</formula>
    </cfRule>
  </conditionalFormatting>
  <conditionalFormatting sqref="R33">
    <cfRule type="expression" dxfId="429" priority="88">
      <formula>INDIRECT(ADDRESS(ROW(),COLUMN()))=TRUNC(INDIRECT(ADDRESS(ROW(),COLUMN())))</formula>
    </cfRule>
  </conditionalFormatting>
  <conditionalFormatting sqref="S34:X34">
    <cfRule type="expression" dxfId="428" priority="89">
      <formula>INDIRECT(ADDRESS(ROW(),COLUMN()))=TRUNC(INDIRECT(ADDRESS(ROW(),COLUMN())))</formula>
    </cfRule>
  </conditionalFormatting>
  <conditionalFormatting sqref="S33:X33">
    <cfRule type="expression" dxfId="427" priority="90">
      <formula>INDIRECT(ADDRESS(ROW(),COLUMN()))=TRUNC(INDIRECT(ADDRESS(ROW(),COLUMN())))</formula>
    </cfRule>
  </conditionalFormatting>
  <conditionalFormatting sqref="AW33:AZ34">
    <cfRule type="expression" dxfId="426" priority="91">
      <formula>INDIRECT(ADDRESS(ROW(),COLUMN()))=TRUNC(INDIRECT(ADDRESS(ROW(),COLUMN())))</formula>
    </cfRule>
  </conditionalFormatting>
  <conditionalFormatting sqref="Y34">
    <cfRule type="expression" dxfId="425" priority="92">
      <formula>INDIRECT(ADDRESS(ROW(),COLUMN()))=TRUNC(INDIRECT(ADDRESS(ROW(),COLUMN())))</formula>
    </cfRule>
  </conditionalFormatting>
  <conditionalFormatting sqref="Y33">
    <cfRule type="expression" dxfId="424" priority="93">
      <formula>INDIRECT(ADDRESS(ROW(),COLUMN()))=TRUNC(INDIRECT(ADDRESS(ROW(),COLUMN())))</formula>
    </cfRule>
  </conditionalFormatting>
  <conditionalFormatting sqref="Z34:AE34">
    <cfRule type="expression" dxfId="423" priority="94">
      <formula>INDIRECT(ADDRESS(ROW(),COLUMN()))=TRUNC(INDIRECT(ADDRESS(ROW(),COLUMN())))</formula>
    </cfRule>
  </conditionalFormatting>
  <conditionalFormatting sqref="Z33:AE33">
    <cfRule type="expression" dxfId="422" priority="95">
      <formula>INDIRECT(ADDRESS(ROW(),COLUMN()))=TRUNC(INDIRECT(ADDRESS(ROW(),COLUMN())))</formula>
    </cfRule>
  </conditionalFormatting>
  <conditionalFormatting sqref="AF34">
    <cfRule type="expression" dxfId="421" priority="96">
      <formula>INDIRECT(ADDRESS(ROW(),COLUMN()))=TRUNC(INDIRECT(ADDRESS(ROW(),COLUMN())))</formula>
    </cfRule>
  </conditionalFormatting>
  <conditionalFormatting sqref="AF33">
    <cfRule type="expression" dxfId="420" priority="97">
      <formula>INDIRECT(ADDRESS(ROW(),COLUMN()))=TRUNC(INDIRECT(ADDRESS(ROW(),COLUMN())))</formula>
    </cfRule>
  </conditionalFormatting>
  <conditionalFormatting sqref="AG34:AL34">
    <cfRule type="expression" dxfId="419" priority="98">
      <formula>INDIRECT(ADDRESS(ROW(),COLUMN()))=TRUNC(INDIRECT(ADDRESS(ROW(),COLUMN())))</formula>
    </cfRule>
  </conditionalFormatting>
  <conditionalFormatting sqref="AG33:AL33">
    <cfRule type="expression" dxfId="418" priority="99">
      <formula>INDIRECT(ADDRESS(ROW(),COLUMN()))=TRUNC(INDIRECT(ADDRESS(ROW(),COLUMN())))</formula>
    </cfRule>
  </conditionalFormatting>
  <conditionalFormatting sqref="AM34">
    <cfRule type="expression" dxfId="417" priority="100">
      <formula>INDIRECT(ADDRESS(ROW(),COLUMN()))=TRUNC(INDIRECT(ADDRESS(ROW(),COLUMN())))</formula>
    </cfRule>
  </conditionalFormatting>
  <conditionalFormatting sqref="AM33">
    <cfRule type="expression" dxfId="416" priority="101">
      <formula>INDIRECT(ADDRESS(ROW(),COLUMN()))=TRUNC(INDIRECT(ADDRESS(ROW(),COLUMN())))</formula>
    </cfRule>
  </conditionalFormatting>
  <conditionalFormatting sqref="AN34:AS34">
    <cfRule type="expression" dxfId="415" priority="102">
      <formula>INDIRECT(ADDRESS(ROW(),COLUMN()))=TRUNC(INDIRECT(ADDRESS(ROW(),COLUMN())))</formula>
    </cfRule>
  </conditionalFormatting>
  <conditionalFormatting sqref="AN33:AS33">
    <cfRule type="expression" dxfId="414" priority="103">
      <formula>INDIRECT(ADDRESS(ROW(),COLUMN()))=TRUNC(INDIRECT(ADDRESS(ROW(),COLUMN())))</formula>
    </cfRule>
  </conditionalFormatting>
  <conditionalFormatting sqref="AT34">
    <cfRule type="expression" dxfId="413" priority="104">
      <formula>INDIRECT(ADDRESS(ROW(),COLUMN()))=TRUNC(INDIRECT(ADDRESS(ROW(),COLUMN())))</formula>
    </cfRule>
  </conditionalFormatting>
  <conditionalFormatting sqref="AT33">
    <cfRule type="expression" dxfId="412" priority="105">
      <formula>INDIRECT(ADDRESS(ROW(),COLUMN()))=TRUNC(INDIRECT(ADDRESS(ROW(),COLUMN())))</formula>
    </cfRule>
  </conditionalFormatting>
  <conditionalFormatting sqref="AU34:AV34">
    <cfRule type="expression" dxfId="411" priority="106">
      <formula>INDIRECT(ADDRESS(ROW(),COLUMN()))=TRUNC(INDIRECT(ADDRESS(ROW(),COLUMN())))</formula>
    </cfRule>
  </conditionalFormatting>
  <conditionalFormatting sqref="AU33:AV33">
    <cfRule type="expression" dxfId="410" priority="107">
      <formula>INDIRECT(ADDRESS(ROW(),COLUMN()))=TRUNC(INDIRECT(ADDRESS(ROW(),COLUMN())))</formula>
    </cfRule>
  </conditionalFormatting>
  <conditionalFormatting sqref="R37">
    <cfRule type="expression" dxfId="409" priority="108">
      <formula>INDIRECT(ADDRESS(ROW(),COLUMN()))=TRUNC(INDIRECT(ADDRESS(ROW(),COLUMN())))</formula>
    </cfRule>
  </conditionalFormatting>
  <conditionalFormatting sqref="R36">
    <cfRule type="expression" dxfId="408" priority="109">
      <formula>INDIRECT(ADDRESS(ROW(),COLUMN()))=TRUNC(INDIRECT(ADDRESS(ROW(),COLUMN())))</formula>
    </cfRule>
  </conditionalFormatting>
  <conditionalFormatting sqref="S37:X37">
    <cfRule type="expression" dxfId="407" priority="110">
      <formula>INDIRECT(ADDRESS(ROW(),COLUMN()))=TRUNC(INDIRECT(ADDRESS(ROW(),COLUMN())))</formula>
    </cfRule>
  </conditionalFormatting>
  <conditionalFormatting sqref="S36:X36">
    <cfRule type="expression" dxfId="406" priority="111">
      <formula>INDIRECT(ADDRESS(ROW(),COLUMN()))=TRUNC(INDIRECT(ADDRESS(ROW(),COLUMN())))</formula>
    </cfRule>
  </conditionalFormatting>
  <conditionalFormatting sqref="AW36:AZ37">
    <cfRule type="expression" dxfId="405" priority="112">
      <formula>INDIRECT(ADDRESS(ROW(),COLUMN()))=TRUNC(INDIRECT(ADDRESS(ROW(),COLUMN())))</formula>
    </cfRule>
  </conditionalFormatting>
  <conditionalFormatting sqref="Y37">
    <cfRule type="expression" dxfId="404" priority="113">
      <formula>INDIRECT(ADDRESS(ROW(),COLUMN()))=TRUNC(INDIRECT(ADDRESS(ROW(),COLUMN())))</formula>
    </cfRule>
  </conditionalFormatting>
  <conditionalFormatting sqref="Y36">
    <cfRule type="expression" dxfId="403" priority="114">
      <formula>INDIRECT(ADDRESS(ROW(),COLUMN()))=TRUNC(INDIRECT(ADDRESS(ROW(),COLUMN())))</formula>
    </cfRule>
  </conditionalFormatting>
  <conditionalFormatting sqref="Z37:AE37">
    <cfRule type="expression" dxfId="402" priority="115">
      <formula>INDIRECT(ADDRESS(ROW(),COLUMN()))=TRUNC(INDIRECT(ADDRESS(ROW(),COLUMN())))</formula>
    </cfRule>
  </conditionalFormatting>
  <conditionalFormatting sqref="Z36:AE36">
    <cfRule type="expression" dxfId="401" priority="116">
      <formula>INDIRECT(ADDRESS(ROW(),COLUMN()))=TRUNC(INDIRECT(ADDRESS(ROW(),COLUMN())))</formula>
    </cfRule>
  </conditionalFormatting>
  <conditionalFormatting sqref="AF37">
    <cfRule type="expression" dxfId="400" priority="117">
      <formula>INDIRECT(ADDRESS(ROW(),COLUMN()))=TRUNC(INDIRECT(ADDRESS(ROW(),COLUMN())))</formula>
    </cfRule>
  </conditionalFormatting>
  <conditionalFormatting sqref="AF36">
    <cfRule type="expression" dxfId="399" priority="118">
      <formula>INDIRECT(ADDRESS(ROW(),COLUMN()))=TRUNC(INDIRECT(ADDRESS(ROW(),COLUMN())))</formula>
    </cfRule>
  </conditionalFormatting>
  <conditionalFormatting sqref="AG37:AL37">
    <cfRule type="expression" dxfId="398" priority="119">
      <formula>INDIRECT(ADDRESS(ROW(),COLUMN()))=TRUNC(INDIRECT(ADDRESS(ROW(),COLUMN())))</formula>
    </cfRule>
  </conditionalFormatting>
  <conditionalFormatting sqref="AG36:AL36">
    <cfRule type="expression" dxfId="397" priority="120">
      <formula>INDIRECT(ADDRESS(ROW(),COLUMN()))=TRUNC(INDIRECT(ADDRESS(ROW(),COLUMN())))</formula>
    </cfRule>
  </conditionalFormatting>
  <conditionalFormatting sqref="AM37">
    <cfRule type="expression" dxfId="396" priority="121">
      <formula>INDIRECT(ADDRESS(ROW(),COLUMN()))=TRUNC(INDIRECT(ADDRESS(ROW(),COLUMN())))</formula>
    </cfRule>
  </conditionalFormatting>
  <conditionalFormatting sqref="AM36">
    <cfRule type="expression" dxfId="395" priority="122">
      <formula>INDIRECT(ADDRESS(ROW(),COLUMN()))=TRUNC(INDIRECT(ADDRESS(ROW(),COLUMN())))</formula>
    </cfRule>
  </conditionalFormatting>
  <conditionalFormatting sqref="AN37:AS37">
    <cfRule type="expression" dxfId="394" priority="123">
      <formula>INDIRECT(ADDRESS(ROW(),COLUMN()))=TRUNC(INDIRECT(ADDRESS(ROW(),COLUMN())))</formula>
    </cfRule>
  </conditionalFormatting>
  <conditionalFormatting sqref="AN36:AS36">
    <cfRule type="expression" dxfId="393" priority="124">
      <formula>INDIRECT(ADDRESS(ROW(),COLUMN()))=TRUNC(INDIRECT(ADDRESS(ROW(),COLUMN())))</formula>
    </cfRule>
  </conditionalFormatting>
  <conditionalFormatting sqref="AT37">
    <cfRule type="expression" dxfId="392" priority="125">
      <formula>INDIRECT(ADDRESS(ROW(),COLUMN()))=TRUNC(INDIRECT(ADDRESS(ROW(),COLUMN())))</formula>
    </cfRule>
  </conditionalFormatting>
  <conditionalFormatting sqref="AT36">
    <cfRule type="expression" dxfId="391" priority="126">
      <formula>INDIRECT(ADDRESS(ROW(),COLUMN()))=TRUNC(INDIRECT(ADDRESS(ROW(),COLUMN())))</formula>
    </cfRule>
  </conditionalFormatting>
  <conditionalFormatting sqref="AU37:AV37">
    <cfRule type="expression" dxfId="390" priority="127">
      <formula>INDIRECT(ADDRESS(ROW(),COLUMN()))=TRUNC(INDIRECT(ADDRESS(ROW(),COLUMN())))</formula>
    </cfRule>
  </conditionalFormatting>
  <conditionalFormatting sqref="AU36:AV36">
    <cfRule type="expression" dxfId="389" priority="128">
      <formula>INDIRECT(ADDRESS(ROW(),COLUMN()))=TRUNC(INDIRECT(ADDRESS(ROW(),COLUMN())))</formula>
    </cfRule>
  </conditionalFormatting>
  <conditionalFormatting sqref="R40">
    <cfRule type="expression" dxfId="388" priority="129">
      <formula>INDIRECT(ADDRESS(ROW(),COLUMN()))=TRUNC(INDIRECT(ADDRESS(ROW(),COLUMN())))</formula>
    </cfRule>
  </conditionalFormatting>
  <conditionalFormatting sqref="R39">
    <cfRule type="expression" dxfId="387" priority="130">
      <formula>INDIRECT(ADDRESS(ROW(),COLUMN()))=TRUNC(INDIRECT(ADDRESS(ROW(),COLUMN())))</formula>
    </cfRule>
  </conditionalFormatting>
  <conditionalFormatting sqref="S40:X40">
    <cfRule type="expression" dxfId="386" priority="131">
      <formula>INDIRECT(ADDRESS(ROW(),COLUMN()))=TRUNC(INDIRECT(ADDRESS(ROW(),COLUMN())))</formula>
    </cfRule>
  </conditionalFormatting>
  <conditionalFormatting sqref="S39:X39">
    <cfRule type="expression" dxfId="385" priority="132">
      <formula>INDIRECT(ADDRESS(ROW(),COLUMN()))=TRUNC(INDIRECT(ADDRESS(ROW(),COLUMN())))</formula>
    </cfRule>
  </conditionalFormatting>
  <conditionalFormatting sqref="AW39:AZ40">
    <cfRule type="expression" dxfId="384" priority="133">
      <formula>INDIRECT(ADDRESS(ROW(),COLUMN()))=TRUNC(INDIRECT(ADDRESS(ROW(),COLUMN())))</formula>
    </cfRule>
  </conditionalFormatting>
  <conditionalFormatting sqref="Y40">
    <cfRule type="expression" dxfId="383" priority="134">
      <formula>INDIRECT(ADDRESS(ROW(),COLUMN()))=TRUNC(INDIRECT(ADDRESS(ROW(),COLUMN())))</formula>
    </cfRule>
  </conditionalFormatting>
  <conditionalFormatting sqref="Y39">
    <cfRule type="expression" dxfId="382" priority="135">
      <formula>INDIRECT(ADDRESS(ROW(),COLUMN()))=TRUNC(INDIRECT(ADDRESS(ROW(),COLUMN())))</formula>
    </cfRule>
  </conditionalFormatting>
  <conditionalFormatting sqref="Z40:AE40">
    <cfRule type="expression" dxfId="381" priority="136">
      <formula>INDIRECT(ADDRESS(ROW(),COLUMN()))=TRUNC(INDIRECT(ADDRESS(ROW(),COLUMN())))</formula>
    </cfRule>
  </conditionalFormatting>
  <conditionalFormatting sqref="Z39:AE39">
    <cfRule type="expression" dxfId="380" priority="137">
      <formula>INDIRECT(ADDRESS(ROW(),COLUMN()))=TRUNC(INDIRECT(ADDRESS(ROW(),COLUMN())))</formula>
    </cfRule>
  </conditionalFormatting>
  <conditionalFormatting sqref="AF40">
    <cfRule type="expression" dxfId="379" priority="138">
      <formula>INDIRECT(ADDRESS(ROW(),COLUMN()))=TRUNC(INDIRECT(ADDRESS(ROW(),COLUMN())))</formula>
    </cfRule>
  </conditionalFormatting>
  <conditionalFormatting sqref="AF39">
    <cfRule type="expression" dxfId="378" priority="139">
      <formula>INDIRECT(ADDRESS(ROW(),COLUMN()))=TRUNC(INDIRECT(ADDRESS(ROW(),COLUMN())))</formula>
    </cfRule>
  </conditionalFormatting>
  <conditionalFormatting sqref="AG40:AL40">
    <cfRule type="expression" dxfId="377" priority="140">
      <formula>INDIRECT(ADDRESS(ROW(),COLUMN()))=TRUNC(INDIRECT(ADDRESS(ROW(),COLUMN())))</formula>
    </cfRule>
  </conditionalFormatting>
  <conditionalFormatting sqref="AG39:AL39">
    <cfRule type="expression" dxfId="376" priority="141">
      <formula>INDIRECT(ADDRESS(ROW(),COLUMN()))=TRUNC(INDIRECT(ADDRESS(ROW(),COLUMN())))</formula>
    </cfRule>
  </conditionalFormatting>
  <conditionalFormatting sqref="AM40">
    <cfRule type="expression" dxfId="375" priority="142">
      <formula>INDIRECT(ADDRESS(ROW(),COLUMN()))=TRUNC(INDIRECT(ADDRESS(ROW(),COLUMN())))</formula>
    </cfRule>
  </conditionalFormatting>
  <conditionalFormatting sqref="AM39">
    <cfRule type="expression" dxfId="374" priority="143">
      <formula>INDIRECT(ADDRESS(ROW(),COLUMN()))=TRUNC(INDIRECT(ADDRESS(ROW(),COLUMN())))</formula>
    </cfRule>
  </conditionalFormatting>
  <conditionalFormatting sqref="AN40:AS40">
    <cfRule type="expression" dxfId="373" priority="144">
      <formula>INDIRECT(ADDRESS(ROW(),COLUMN()))=TRUNC(INDIRECT(ADDRESS(ROW(),COLUMN())))</formula>
    </cfRule>
  </conditionalFormatting>
  <conditionalFormatting sqref="AN39:AS39">
    <cfRule type="expression" dxfId="372" priority="145">
      <formula>INDIRECT(ADDRESS(ROW(),COLUMN()))=TRUNC(INDIRECT(ADDRESS(ROW(),COLUMN())))</formula>
    </cfRule>
  </conditionalFormatting>
  <conditionalFormatting sqref="AT40">
    <cfRule type="expression" dxfId="371" priority="146">
      <formula>INDIRECT(ADDRESS(ROW(),COLUMN()))=TRUNC(INDIRECT(ADDRESS(ROW(),COLUMN())))</formula>
    </cfRule>
  </conditionalFormatting>
  <conditionalFormatting sqref="AT39">
    <cfRule type="expression" dxfId="370" priority="147">
      <formula>INDIRECT(ADDRESS(ROW(),COLUMN()))=TRUNC(INDIRECT(ADDRESS(ROW(),COLUMN())))</formula>
    </cfRule>
  </conditionalFormatting>
  <conditionalFormatting sqref="AU40:AV40">
    <cfRule type="expression" dxfId="369" priority="148">
      <formula>INDIRECT(ADDRESS(ROW(),COLUMN()))=TRUNC(INDIRECT(ADDRESS(ROW(),COLUMN())))</formula>
    </cfRule>
  </conditionalFormatting>
  <conditionalFormatting sqref="AU39:AV39">
    <cfRule type="expression" dxfId="368" priority="149">
      <formula>INDIRECT(ADDRESS(ROW(),COLUMN()))=TRUNC(INDIRECT(ADDRESS(ROW(),COLUMN())))</formula>
    </cfRule>
  </conditionalFormatting>
  <conditionalFormatting sqref="R43">
    <cfRule type="expression" dxfId="367" priority="150">
      <formula>INDIRECT(ADDRESS(ROW(),COLUMN()))=TRUNC(INDIRECT(ADDRESS(ROW(),COLUMN())))</formula>
    </cfRule>
  </conditionalFormatting>
  <conditionalFormatting sqref="R42">
    <cfRule type="expression" dxfId="366" priority="151">
      <formula>INDIRECT(ADDRESS(ROW(),COLUMN()))=TRUNC(INDIRECT(ADDRESS(ROW(),COLUMN())))</formula>
    </cfRule>
  </conditionalFormatting>
  <conditionalFormatting sqref="S43:X43">
    <cfRule type="expression" dxfId="365" priority="152">
      <formula>INDIRECT(ADDRESS(ROW(),COLUMN()))=TRUNC(INDIRECT(ADDRESS(ROW(),COLUMN())))</formula>
    </cfRule>
  </conditionalFormatting>
  <conditionalFormatting sqref="S42:X42">
    <cfRule type="expression" dxfId="364" priority="153">
      <formula>INDIRECT(ADDRESS(ROW(),COLUMN()))=TRUNC(INDIRECT(ADDRESS(ROW(),COLUMN())))</formula>
    </cfRule>
  </conditionalFormatting>
  <conditionalFormatting sqref="AW42:AZ43">
    <cfRule type="expression" dxfId="363" priority="154">
      <formula>INDIRECT(ADDRESS(ROW(),COLUMN()))=TRUNC(INDIRECT(ADDRESS(ROW(),COLUMN())))</formula>
    </cfRule>
  </conditionalFormatting>
  <conditionalFormatting sqref="Y43">
    <cfRule type="expression" dxfId="362" priority="155">
      <formula>INDIRECT(ADDRESS(ROW(),COLUMN()))=TRUNC(INDIRECT(ADDRESS(ROW(),COLUMN())))</formula>
    </cfRule>
  </conditionalFormatting>
  <conditionalFormatting sqref="Y42">
    <cfRule type="expression" dxfId="361" priority="156">
      <formula>INDIRECT(ADDRESS(ROW(),COLUMN()))=TRUNC(INDIRECT(ADDRESS(ROW(),COLUMN())))</formula>
    </cfRule>
  </conditionalFormatting>
  <conditionalFormatting sqref="Z43:AE43">
    <cfRule type="expression" dxfId="360" priority="157">
      <formula>INDIRECT(ADDRESS(ROW(),COLUMN()))=TRUNC(INDIRECT(ADDRESS(ROW(),COLUMN())))</formula>
    </cfRule>
  </conditionalFormatting>
  <conditionalFormatting sqref="Z42:AE42">
    <cfRule type="expression" dxfId="359" priority="158">
      <formula>INDIRECT(ADDRESS(ROW(),COLUMN()))=TRUNC(INDIRECT(ADDRESS(ROW(),COLUMN())))</formula>
    </cfRule>
  </conditionalFormatting>
  <conditionalFormatting sqref="AF43">
    <cfRule type="expression" dxfId="358" priority="159">
      <formula>INDIRECT(ADDRESS(ROW(),COLUMN()))=TRUNC(INDIRECT(ADDRESS(ROW(),COLUMN())))</formula>
    </cfRule>
  </conditionalFormatting>
  <conditionalFormatting sqref="AF42">
    <cfRule type="expression" dxfId="357" priority="160">
      <formula>INDIRECT(ADDRESS(ROW(),COLUMN()))=TRUNC(INDIRECT(ADDRESS(ROW(),COLUMN())))</formula>
    </cfRule>
  </conditionalFormatting>
  <conditionalFormatting sqref="AG43:AL43">
    <cfRule type="expression" dxfId="356" priority="161">
      <formula>INDIRECT(ADDRESS(ROW(),COLUMN()))=TRUNC(INDIRECT(ADDRESS(ROW(),COLUMN())))</formula>
    </cfRule>
  </conditionalFormatting>
  <conditionalFormatting sqref="AG42:AL42">
    <cfRule type="expression" dxfId="355" priority="162">
      <formula>INDIRECT(ADDRESS(ROW(),COLUMN()))=TRUNC(INDIRECT(ADDRESS(ROW(),COLUMN())))</formula>
    </cfRule>
  </conditionalFormatting>
  <conditionalFormatting sqref="AM43">
    <cfRule type="expression" dxfId="354" priority="163">
      <formula>INDIRECT(ADDRESS(ROW(),COLUMN()))=TRUNC(INDIRECT(ADDRESS(ROW(),COLUMN())))</formula>
    </cfRule>
  </conditionalFormatting>
  <conditionalFormatting sqref="AM42">
    <cfRule type="expression" dxfId="353" priority="164">
      <formula>INDIRECT(ADDRESS(ROW(),COLUMN()))=TRUNC(INDIRECT(ADDRESS(ROW(),COLUMN())))</formula>
    </cfRule>
  </conditionalFormatting>
  <conditionalFormatting sqref="AN43:AS43">
    <cfRule type="expression" dxfId="352" priority="165">
      <formula>INDIRECT(ADDRESS(ROW(),COLUMN()))=TRUNC(INDIRECT(ADDRESS(ROW(),COLUMN())))</formula>
    </cfRule>
  </conditionalFormatting>
  <conditionalFormatting sqref="AN42:AS42">
    <cfRule type="expression" dxfId="351" priority="166">
      <formula>INDIRECT(ADDRESS(ROW(),COLUMN()))=TRUNC(INDIRECT(ADDRESS(ROW(),COLUMN())))</formula>
    </cfRule>
  </conditionalFormatting>
  <conditionalFormatting sqref="AT43">
    <cfRule type="expression" dxfId="350" priority="167">
      <formula>INDIRECT(ADDRESS(ROW(),COLUMN()))=TRUNC(INDIRECT(ADDRESS(ROW(),COLUMN())))</formula>
    </cfRule>
  </conditionalFormatting>
  <conditionalFormatting sqref="AT42">
    <cfRule type="expression" dxfId="349" priority="168">
      <formula>INDIRECT(ADDRESS(ROW(),COLUMN()))=TRUNC(INDIRECT(ADDRESS(ROW(),COLUMN())))</formula>
    </cfRule>
  </conditionalFormatting>
  <conditionalFormatting sqref="AU43:AV43">
    <cfRule type="expression" dxfId="348" priority="169">
      <formula>INDIRECT(ADDRESS(ROW(),COLUMN()))=TRUNC(INDIRECT(ADDRESS(ROW(),COLUMN())))</formula>
    </cfRule>
  </conditionalFormatting>
  <conditionalFormatting sqref="AU42:AV42">
    <cfRule type="expression" dxfId="347" priority="170">
      <formula>INDIRECT(ADDRESS(ROW(),COLUMN()))=TRUNC(INDIRECT(ADDRESS(ROW(),COLUMN())))</formula>
    </cfRule>
  </conditionalFormatting>
  <conditionalFormatting sqref="R46">
    <cfRule type="expression" dxfId="346" priority="171">
      <formula>INDIRECT(ADDRESS(ROW(),COLUMN()))=TRUNC(INDIRECT(ADDRESS(ROW(),COLUMN())))</formula>
    </cfRule>
  </conditionalFormatting>
  <conditionalFormatting sqref="R45">
    <cfRule type="expression" dxfId="345" priority="172">
      <formula>INDIRECT(ADDRESS(ROW(),COLUMN()))=TRUNC(INDIRECT(ADDRESS(ROW(),COLUMN())))</formula>
    </cfRule>
  </conditionalFormatting>
  <conditionalFormatting sqref="S46:X46">
    <cfRule type="expression" dxfId="344" priority="173">
      <formula>INDIRECT(ADDRESS(ROW(),COLUMN()))=TRUNC(INDIRECT(ADDRESS(ROW(),COLUMN())))</formula>
    </cfRule>
  </conditionalFormatting>
  <conditionalFormatting sqref="S45:X45">
    <cfRule type="expression" dxfId="343" priority="174">
      <formula>INDIRECT(ADDRESS(ROW(),COLUMN()))=TRUNC(INDIRECT(ADDRESS(ROW(),COLUMN())))</formula>
    </cfRule>
  </conditionalFormatting>
  <conditionalFormatting sqref="AW45:AZ46">
    <cfRule type="expression" dxfId="342" priority="175">
      <formula>INDIRECT(ADDRESS(ROW(),COLUMN()))=TRUNC(INDIRECT(ADDRESS(ROW(),COLUMN())))</formula>
    </cfRule>
  </conditionalFormatting>
  <conditionalFormatting sqref="Y46">
    <cfRule type="expression" dxfId="341" priority="176">
      <formula>INDIRECT(ADDRESS(ROW(),COLUMN()))=TRUNC(INDIRECT(ADDRESS(ROW(),COLUMN())))</formula>
    </cfRule>
  </conditionalFormatting>
  <conditionalFormatting sqref="Y45">
    <cfRule type="expression" dxfId="340" priority="177">
      <formula>INDIRECT(ADDRESS(ROW(),COLUMN()))=TRUNC(INDIRECT(ADDRESS(ROW(),COLUMN())))</formula>
    </cfRule>
  </conditionalFormatting>
  <conditionalFormatting sqref="Z46:AE46">
    <cfRule type="expression" dxfId="339" priority="178">
      <formula>INDIRECT(ADDRESS(ROW(),COLUMN()))=TRUNC(INDIRECT(ADDRESS(ROW(),COLUMN())))</formula>
    </cfRule>
  </conditionalFormatting>
  <conditionalFormatting sqref="Z45:AE45">
    <cfRule type="expression" dxfId="338" priority="179">
      <formula>INDIRECT(ADDRESS(ROW(),COLUMN()))=TRUNC(INDIRECT(ADDRESS(ROW(),COLUMN())))</formula>
    </cfRule>
  </conditionalFormatting>
  <conditionalFormatting sqref="AF46">
    <cfRule type="expression" dxfId="337" priority="180">
      <formula>INDIRECT(ADDRESS(ROW(),COLUMN()))=TRUNC(INDIRECT(ADDRESS(ROW(),COLUMN())))</formula>
    </cfRule>
  </conditionalFormatting>
  <conditionalFormatting sqref="AF45">
    <cfRule type="expression" dxfId="336" priority="181">
      <formula>INDIRECT(ADDRESS(ROW(),COLUMN()))=TRUNC(INDIRECT(ADDRESS(ROW(),COLUMN())))</formula>
    </cfRule>
  </conditionalFormatting>
  <conditionalFormatting sqref="AG46:AL46">
    <cfRule type="expression" dxfId="335" priority="182">
      <formula>INDIRECT(ADDRESS(ROW(),COLUMN()))=TRUNC(INDIRECT(ADDRESS(ROW(),COLUMN())))</formula>
    </cfRule>
  </conditionalFormatting>
  <conditionalFormatting sqref="AG45:AL45">
    <cfRule type="expression" dxfId="334" priority="183">
      <formula>INDIRECT(ADDRESS(ROW(),COLUMN()))=TRUNC(INDIRECT(ADDRESS(ROW(),COLUMN())))</formula>
    </cfRule>
  </conditionalFormatting>
  <conditionalFormatting sqref="AM46">
    <cfRule type="expression" dxfId="333" priority="184">
      <formula>INDIRECT(ADDRESS(ROW(),COLUMN()))=TRUNC(INDIRECT(ADDRESS(ROW(),COLUMN())))</formula>
    </cfRule>
  </conditionalFormatting>
  <conditionalFormatting sqref="AM45">
    <cfRule type="expression" dxfId="332" priority="185">
      <formula>INDIRECT(ADDRESS(ROW(),COLUMN()))=TRUNC(INDIRECT(ADDRESS(ROW(),COLUMN())))</formula>
    </cfRule>
  </conditionalFormatting>
  <conditionalFormatting sqref="AN46:AS46">
    <cfRule type="expression" dxfId="331" priority="186">
      <formula>INDIRECT(ADDRESS(ROW(),COLUMN()))=TRUNC(INDIRECT(ADDRESS(ROW(),COLUMN())))</formula>
    </cfRule>
  </conditionalFormatting>
  <conditionalFormatting sqref="AN45:AS45">
    <cfRule type="expression" dxfId="330" priority="187">
      <formula>INDIRECT(ADDRESS(ROW(),COLUMN()))=TRUNC(INDIRECT(ADDRESS(ROW(),COLUMN())))</formula>
    </cfRule>
  </conditionalFormatting>
  <conditionalFormatting sqref="AT46">
    <cfRule type="expression" dxfId="329" priority="188">
      <formula>INDIRECT(ADDRESS(ROW(),COLUMN()))=TRUNC(INDIRECT(ADDRESS(ROW(),COLUMN())))</formula>
    </cfRule>
  </conditionalFormatting>
  <conditionalFormatting sqref="AT45">
    <cfRule type="expression" dxfId="328" priority="189">
      <formula>INDIRECT(ADDRESS(ROW(),COLUMN()))=TRUNC(INDIRECT(ADDRESS(ROW(),COLUMN())))</formula>
    </cfRule>
  </conditionalFormatting>
  <conditionalFormatting sqref="AU46:AV46">
    <cfRule type="expression" dxfId="327" priority="190">
      <formula>INDIRECT(ADDRESS(ROW(),COLUMN()))=TRUNC(INDIRECT(ADDRESS(ROW(),COLUMN())))</formula>
    </cfRule>
  </conditionalFormatting>
  <conditionalFormatting sqref="AU45:AV45">
    <cfRule type="expression" dxfId="326" priority="191">
      <formula>INDIRECT(ADDRESS(ROW(),COLUMN()))=TRUNC(INDIRECT(ADDRESS(ROW(),COLUMN())))</formula>
    </cfRule>
  </conditionalFormatting>
  <conditionalFormatting sqref="R49">
    <cfRule type="expression" dxfId="325" priority="192">
      <formula>INDIRECT(ADDRESS(ROW(),COLUMN()))=TRUNC(INDIRECT(ADDRESS(ROW(),COLUMN())))</formula>
    </cfRule>
  </conditionalFormatting>
  <conditionalFormatting sqref="R48">
    <cfRule type="expression" dxfId="324" priority="193">
      <formula>INDIRECT(ADDRESS(ROW(),COLUMN()))=TRUNC(INDIRECT(ADDRESS(ROW(),COLUMN())))</formula>
    </cfRule>
  </conditionalFormatting>
  <conditionalFormatting sqref="S49:X49">
    <cfRule type="expression" dxfId="323" priority="194">
      <formula>INDIRECT(ADDRESS(ROW(),COLUMN()))=TRUNC(INDIRECT(ADDRESS(ROW(),COLUMN())))</formula>
    </cfRule>
  </conditionalFormatting>
  <conditionalFormatting sqref="S48:X48">
    <cfRule type="expression" dxfId="322" priority="195">
      <formula>INDIRECT(ADDRESS(ROW(),COLUMN()))=TRUNC(INDIRECT(ADDRESS(ROW(),COLUMN())))</formula>
    </cfRule>
  </conditionalFormatting>
  <conditionalFormatting sqref="AW48:AZ49">
    <cfRule type="expression" dxfId="321" priority="196">
      <formula>INDIRECT(ADDRESS(ROW(),COLUMN()))=TRUNC(INDIRECT(ADDRESS(ROW(),COLUMN())))</formula>
    </cfRule>
  </conditionalFormatting>
  <conditionalFormatting sqref="Y49">
    <cfRule type="expression" dxfId="320" priority="197">
      <formula>INDIRECT(ADDRESS(ROW(),COLUMN()))=TRUNC(INDIRECT(ADDRESS(ROW(),COLUMN())))</formula>
    </cfRule>
  </conditionalFormatting>
  <conditionalFormatting sqref="Y48">
    <cfRule type="expression" dxfId="319" priority="198">
      <formula>INDIRECT(ADDRESS(ROW(),COLUMN()))=TRUNC(INDIRECT(ADDRESS(ROW(),COLUMN())))</formula>
    </cfRule>
  </conditionalFormatting>
  <conditionalFormatting sqref="Z49:AE49">
    <cfRule type="expression" dxfId="318" priority="199">
      <formula>INDIRECT(ADDRESS(ROW(),COLUMN()))=TRUNC(INDIRECT(ADDRESS(ROW(),COLUMN())))</formula>
    </cfRule>
  </conditionalFormatting>
  <conditionalFormatting sqref="Z48:AE48">
    <cfRule type="expression" dxfId="317" priority="200">
      <formula>INDIRECT(ADDRESS(ROW(),COLUMN()))=TRUNC(INDIRECT(ADDRESS(ROW(),COLUMN())))</formula>
    </cfRule>
  </conditionalFormatting>
  <conditionalFormatting sqref="AF49">
    <cfRule type="expression" dxfId="316" priority="201">
      <formula>INDIRECT(ADDRESS(ROW(),COLUMN()))=TRUNC(INDIRECT(ADDRESS(ROW(),COLUMN())))</formula>
    </cfRule>
  </conditionalFormatting>
  <conditionalFormatting sqref="AF48">
    <cfRule type="expression" dxfId="315" priority="202">
      <formula>INDIRECT(ADDRESS(ROW(),COLUMN()))=TRUNC(INDIRECT(ADDRESS(ROW(),COLUMN())))</formula>
    </cfRule>
  </conditionalFormatting>
  <conditionalFormatting sqref="AG49:AL49">
    <cfRule type="expression" dxfId="314" priority="203">
      <formula>INDIRECT(ADDRESS(ROW(),COLUMN()))=TRUNC(INDIRECT(ADDRESS(ROW(),COLUMN())))</formula>
    </cfRule>
  </conditionalFormatting>
  <conditionalFormatting sqref="AG48:AL48">
    <cfRule type="expression" dxfId="313" priority="204">
      <formula>INDIRECT(ADDRESS(ROW(),COLUMN()))=TRUNC(INDIRECT(ADDRESS(ROW(),COLUMN())))</formula>
    </cfRule>
  </conditionalFormatting>
  <conditionalFormatting sqref="AM49">
    <cfRule type="expression" dxfId="312" priority="205">
      <formula>INDIRECT(ADDRESS(ROW(),COLUMN()))=TRUNC(INDIRECT(ADDRESS(ROW(),COLUMN())))</formula>
    </cfRule>
  </conditionalFormatting>
  <conditionalFormatting sqref="AM48">
    <cfRule type="expression" dxfId="311" priority="206">
      <formula>INDIRECT(ADDRESS(ROW(),COLUMN()))=TRUNC(INDIRECT(ADDRESS(ROW(),COLUMN())))</formula>
    </cfRule>
  </conditionalFormatting>
  <conditionalFormatting sqref="AN49:AS49">
    <cfRule type="expression" dxfId="310" priority="207">
      <formula>INDIRECT(ADDRESS(ROW(),COLUMN()))=TRUNC(INDIRECT(ADDRESS(ROW(),COLUMN())))</formula>
    </cfRule>
  </conditionalFormatting>
  <conditionalFormatting sqref="AN48:AS48">
    <cfRule type="expression" dxfId="309" priority="208">
      <formula>INDIRECT(ADDRESS(ROW(),COLUMN()))=TRUNC(INDIRECT(ADDRESS(ROW(),COLUMN())))</formula>
    </cfRule>
  </conditionalFormatting>
  <conditionalFormatting sqref="AT49">
    <cfRule type="expression" dxfId="308" priority="209">
      <formula>INDIRECT(ADDRESS(ROW(),COLUMN()))=TRUNC(INDIRECT(ADDRESS(ROW(),COLUMN())))</formula>
    </cfRule>
  </conditionalFormatting>
  <conditionalFormatting sqref="AT48">
    <cfRule type="expression" dxfId="307" priority="210">
      <formula>INDIRECT(ADDRESS(ROW(),COLUMN()))=TRUNC(INDIRECT(ADDRESS(ROW(),COLUMN())))</formula>
    </cfRule>
  </conditionalFormatting>
  <conditionalFormatting sqref="AU49:AV49">
    <cfRule type="expression" dxfId="306" priority="211">
      <formula>INDIRECT(ADDRESS(ROW(),COLUMN()))=TRUNC(INDIRECT(ADDRESS(ROW(),COLUMN())))</formula>
    </cfRule>
  </conditionalFormatting>
  <conditionalFormatting sqref="AU48:AV48">
    <cfRule type="expression" dxfId="305" priority="212">
      <formula>INDIRECT(ADDRESS(ROW(),COLUMN()))=TRUNC(INDIRECT(ADDRESS(ROW(),COLUMN())))</formula>
    </cfRule>
  </conditionalFormatting>
  <conditionalFormatting sqref="R52">
    <cfRule type="expression" dxfId="304" priority="213">
      <formula>INDIRECT(ADDRESS(ROW(),COLUMN()))=TRUNC(INDIRECT(ADDRESS(ROW(),COLUMN())))</formula>
    </cfRule>
  </conditionalFormatting>
  <conditionalFormatting sqref="R51">
    <cfRule type="expression" dxfId="303" priority="214">
      <formula>INDIRECT(ADDRESS(ROW(),COLUMN()))=TRUNC(INDIRECT(ADDRESS(ROW(),COLUMN())))</formula>
    </cfRule>
  </conditionalFormatting>
  <conditionalFormatting sqref="S52:X52">
    <cfRule type="expression" dxfId="302" priority="215">
      <formula>INDIRECT(ADDRESS(ROW(),COLUMN()))=TRUNC(INDIRECT(ADDRESS(ROW(),COLUMN())))</formula>
    </cfRule>
  </conditionalFormatting>
  <conditionalFormatting sqref="S51:X51">
    <cfRule type="expression" dxfId="301" priority="216">
      <formula>INDIRECT(ADDRESS(ROW(),COLUMN()))=TRUNC(INDIRECT(ADDRESS(ROW(),COLUMN())))</formula>
    </cfRule>
  </conditionalFormatting>
  <conditionalFormatting sqref="AW51:AZ52">
    <cfRule type="expression" dxfId="300" priority="217">
      <formula>INDIRECT(ADDRESS(ROW(),COLUMN()))=TRUNC(INDIRECT(ADDRESS(ROW(),COLUMN())))</formula>
    </cfRule>
  </conditionalFormatting>
  <conditionalFormatting sqref="Y52">
    <cfRule type="expression" dxfId="299" priority="218">
      <formula>INDIRECT(ADDRESS(ROW(),COLUMN()))=TRUNC(INDIRECT(ADDRESS(ROW(),COLUMN())))</formula>
    </cfRule>
  </conditionalFormatting>
  <conditionalFormatting sqref="Y51">
    <cfRule type="expression" dxfId="298" priority="219">
      <formula>INDIRECT(ADDRESS(ROW(),COLUMN()))=TRUNC(INDIRECT(ADDRESS(ROW(),COLUMN())))</formula>
    </cfRule>
  </conditionalFormatting>
  <conditionalFormatting sqref="Z52:AE52">
    <cfRule type="expression" dxfId="297" priority="220">
      <formula>INDIRECT(ADDRESS(ROW(),COLUMN()))=TRUNC(INDIRECT(ADDRESS(ROW(),COLUMN())))</formula>
    </cfRule>
  </conditionalFormatting>
  <conditionalFormatting sqref="Z51:AE51">
    <cfRule type="expression" dxfId="296" priority="221">
      <formula>INDIRECT(ADDRESS(ROW(),COLUMN()))=TRUNC(INDIRECT(ADDRESS(ROW(),COLUMN())))</formula>
    </cfRule>
  </conditionalFormatting>
  <conditionalFormatting sqref="AF52">
    <cfRule type="expression" dxfId="295" priority="222">
      <formula>INDIRECT(ADDRESS(ROW(),COLUMN()))=TRUNC(INDIRECT(ADDRESS(ROW(),COLUMN())))</formula>
    </cfRule>
  </conditionalFormatting>
  <conditionalFormatting sqref="AF51">
    <cfRule type="expression" dxfId="294" priority="223">
      <formula>INDIRECT(ADDRESS(ROW(),COLUMN()))=TRUNC(INDIRECT(ADDRESS(ROW(),COLUMN())))</formula>
    </cfRule>
  </conditionalFormatting>
  <conditionalFormatting sqref="AG52:AL52">
    <cfRule type="expression" dxfId="293" priority="224">
      <formula>INDIRECT(ADDRESS(ROW(),COLUMN()))=TRUNC(INDIRECT(ADDRESS(ROW(),COLUMN())))</formula>
    </cfRule>
  </conditionalFormatting>
  <conditionalFormatting sqref="AG51:AL51">
    <cfRule type="expression" dxfId="292" priority="225">
      <formula>INDIRECT(ADDRESS(ROW(),COLUMN()))=TRUNC(INDIRECT(ADDRESS(ROW(),COLUMN())))</formula>
    </cfRule>
  </conditionalFormatting>
  <conditionalFormatting sqref="AM52">
    <cfRule type="expression" dxfId="291" priority="226">
      <formula>INDIRECT(ADDRESS(ROW(),COLUMN()))=TRUNC(INDIRECT(ADDRESS(ROW(),COLUMN())))</formula>
    </cfRule>
  </conditionalFormatting>
  <conditionalFormatting sqref="AM51">
    <cfRule type="expression" dxfId="290" priority="227">
      <formula>INDIRECT(ADDRESS(ROW(),COLUMN()))=TRUNC(INDIRECT(ADDRESS(ROW(),COLUMN())))</formula>
    </cfRule>
  </conditionalFormatting>
  <conditionalFormatting sqref="AN52:AS52">
    <cfRule type="expression" dxfId="289" priority="228">
      <formula>INDIRECT(ADDRESS(ROW(),COLUMN()))=TRUNC(INDIRECT(ADDRESS(ROW(),COLUMN())))</formula>
    </cfRule>
  </conditionalFormatting>
  <conditionalFormatting sqref="AN51:AS51">
    <cfRule type="expression" dxfId="288" priority="229">
      <formula>INDIRECT(ADDRESS(ROW(),COLUMN()))=TRUNC(INDIRECT(ADDRESS(ROW(),COLUMN())))</formula>
    </cfRule>
  </conditionalFormatting>
  <conditionalFormatting sqref="AT52">
    <cfRule type="expression" dxfId="287" priority="230">
      <formula>INDIRECT(ADDRESS(ROW(),COLUMN()))=TRUNC(INDIRECT(ADDRESS(ROW(),COLUMN())))</formula>
    </cfRule>
  </conditionalFormatting>
  <conditionalFormatting sqref="AT51">
    <cfRule type="expression" dxfId="286" priority="231">
      <formula>INDIRECT(ADDRESS(ROW(),COLUMN()))=TRUNC(INDIRECT(ADDRESS(ROW(),COLUMN())))</formula>
    </cfRule>
  </conditionalFormatting>
  <conditionalFormatting sqref="AU52:AV52">
    <cfRule type="expression" dxfId="285" priority="232">
      <formula>INDIRECT(ADDRESS(ROW(),COLUMN()))=TRUNC(INDIRECT(ADDRESS(ROW(),COLUMN())))</formula>
    </cfRule>
  </conditionalFormatting>
  <conditionalFormatting sqref="AU51:AV51">
    <cfRule type="expression" dxfId="284" priority="233">
      <formula>INDIRECT(ADDRESS(ROW(),COLUMN()))=TRUNC(INDIRECT(ADDRESS(ROW(),COLUMN())))</formula>
    </cfRule>
  </conditionalFormatting>
  <conditionalFormatting sqref="R55">
    <cfRule type="expression" dxfId="283" priority="234">
      <formula>INDIRECT(ADDRESS(ROW(),COLUMN()))=TRUNC(INDIRECT(ADDRESS(ROW(),COLUMN())))</formula>
    </cfRule>
  </conditionalFormatting>
  <conditionalFormatting sqref="R54">
    <cfRule type="expression" dxfId="282" priority="235">
      <formula>INDIRECT(ADDRESS(ROW(),COLUMN()))=TRUNC(INDIRECT(ADDRESS(ROW(),COLUMN())))</formula>
    </cfRule>
  </conditionalFormatting>
  <conditionalFormatting sqref="S55:X55">
    <cfRule type="expression" dxfId="281" priority="236">
      <formula>INDIRECT(ADDRESS(ROW(),COLUMN()))=TRUNC(INDIRECT(ADDRESS(ROW(),COLUMN())))</formula>
    </cfRule>
  </conditionalFormatting>
  <conditionalFormatting sqref="S54:X54">
    <cfRule type="expression" dxfId="280" priority="237">
      <formula>INDIRECT(ADDRESS(ROW(),COLUMN()))=TRUNC(INDIRECT(ADDRESS(ROW(),COLUMN())))</formula>
    </cfRule>
  </conditionalFormatting>
  <conditionalFormatting sqref="AW54:AZ55">
    <cfRule type="expression" dxfId="279" priority="238">
      <formula>INDIRECT(ADDRESS(ROW(),COLUMN()))=TRUNC(INDIRECT(ADDRESS(ROW(),COLUMN())))</formula>
    </cfRule>
  </conditionalFormatting>
  <conditionalFormatting sqref="Y55">
    <cfRule type="expression" dxfId="278" priority="239">
      <formula>INDIRECT(ADDRESS(ROW(),COLUMN()))=TRUNC(INDIRECT(ADDRESS(ROW(),COLUMN())))</formula>
    </cfRule>
  </conditionalFormatting>
  <conditionalFormatting sqref="Y54">
    <cfRule type="expression" dxfId="277" priority="240">
      <formula>INDIRECT(ADDRESS(ROW(),COLUMN()))=TRUNC(INDIRECT(ADDRESS(ROW(),COLUMN())))</formula>
    </cfRule>
  </conditionalFormatting>
  <conditionalFormatting sqref="Z55:AE55">
    <cfRule type="expression" dxfId="276" priority="241">
      <formula>INDIRECT(ADDRESS(ROW(),COLUMN()))=TRUNC(INDIRECT(ADDRESS(ROW(),COLUMN())))</formula>
    </cfRule>
  </conditionalFormatting>
  <conditionalFormatting sqref="Z54:AE54">
    <cfRule type="expression" dxfId="275" priority="242">
      <formula>INDIRECT(ADDRESS(ROW(),COLUMN()))=TRUNC(INDIRECT(ADDRESS(ROW(),COLUMN())))</formula>
    </cfRule>
  </conditionalFormatting>
  <conditionalFormatting sqref="AF55">
    <cfRule type="expression" dxfId="274" priority="243">
      <formula>INDIRECT(ADDRESS(ROW(),COLUMN()))=TRUNC(INDIRECT(ADDRESS(ROW(),COLUMN())))</formula>
    </cfRule>
  </conditionalFormatting>
  <conditionalFormatting sqref="AF54">
    <cfRule type="expression" dxfId="273" priority="244">
      <formula>INDIRECT(ADDRESS(ROW(),COLUMN()))=TRUNC(INDIRECT(ADDRESS(ROW(),COLUMN())))</formula>
    </cfRule>
  </conditionalFormatting>
  <conditionalFormatting sqref="AG55:AL55">
    <cfRule type="expression" dxfId="272" priority="245">
      <formula>INDIRECT(ADDRESS(ROW(),COLUMN()))=TRUNC(INDIRECT(ADDRESS(ROW(),COLUMN())))</formula>
    </cfRule>
  </conditionalFormatting>
  <conditionalFormatting sqref="AG54:AL54">
    <cfRule type="expression" dxfId="271" priority="246">
      <formula>INDIRECT(ADDRESS(ROW(),COLUMN()))=TRUNC(INDIRECT(ADDRESS(ROW(),COLUMN())))</formula>
    </cfRule>
  </conditionalFormatting>
  <conditionalFormatting sqref="AM55">
    <cfRule type="expression" dxfId="270" priority="247">
      <formula>INDIRECT(ADDRESS(ROW(),COLUMN()))=TRUNC(INDIRECT(ADDRESS(ROW(),COLUMN())))</formula>
    </cfRule>
  </conditionalFormatting>
  <conditionalFormatting sqref="AM54">
    <cfRule type="expression" dxfId="269" priority="248">
      <formula>INDIRECT(ADDRESS(ROW(),COLUMN()))=TRUNC(INDIRECT(ADDRESS(ROW(),COLUMN())))</formula>
    </cfRule>
  </conditionalFormatting>
  <conditionalFormatting sqref="AN55:AS55">
    <cfRule type="expression" dxfId="268" priority="249">
      <formula>INDIRECT(ADDRESS(ROW(),COLUMN()))=TRUNC(INDIRECT(ADDRESS(ROW(),COLUMN())))</formula>
    </cfRule>
  </conditionalFormatting>
  <conditionalFormatting sqref="AN54:AS54">
    <cfRule type="expression" dxfId="267" priority="250">
      <formula>INDIRECT(ADDRESS(ROW(),COLUMN()))=TRUNC(INDIRECT(ADDRESS(ROW(),COLUMN())))</formula>
    </cfRule>
  </conditionalFormatting>
  <conditionalFormatting sqref="AT55">
    <cfRule type="expression" dxfId="266" priority="251">
      <formula>INDIRECT(ADDRESS(ROW(),COLUMN()))=TRUNC(INDIRECT(ADDRESS(ROW(),COLUMN())))</formula>
    </cfRule>
  </conditionalFormatting>
  <conditionalFormatting sqref="AT54">
    <cfRule type="expression" dxfId="265" priority="252">
      <formula>INDIRECT(ADDRESS(ROW(),COLUMN()))=TRUNC(INDIRECT(ADDRESS(ROW(),COLUMN())))</formula>
    </cfRule>
  </conditionalFormatting>
  <conditionalFormatting sqref="AU55:AV55">
    <cfRule type="expression" dxfId="264" priority="253">
      <formula>INDIRECT(ADDRESS(ROW(),COLUMN()))=TRUNC(INDIRECT(ADDRESS(ROW(),COLUMN())))</formula>
    </cfRule>
  </conditionalFormatting>
  <conditionalFormatting sqref="AU54:AV54">
    <cfRule type="expression" dxfId="263" priority="254">
      <formula>INDIRECT(ADDRESS(ROW(),COLUMN()))=TRUNC(INDIRECT(ADDRESS(ROW(),COLUMN())))</formula>
    </cfRule>
  </conditionalFormatting>
  <conditionalFormatting sqref="R58">
    <cfRule type="expression" dxfId="262" priority="255">
      <formula>INDIRECT(ADDRESS(ROW(),COLUMN()))=TRUNC(INDIRECT(ADDRESS(ROW(),COLUMN())))</formula>
    </cfRule>
  </conditionalFormatting>
  <conditionalFormatting sqref="R57">
    <cfRule type="expression" dxfId="261" priority="256">
      <formula>INDIRECT(ADDRESS(ROW(),COLUMN()))=TRUNC(INDIRECT(ADDRESS(ROW(),COLUMN())))</formula>
    </cfRule>
  </conditionalFormatting>
  <conditionalFormatting sqref="S58:X58">
    <cfRule type="expression" dxfId="260" priority="257">
      <formula>INDIRECT(ADDRESS(ROW(),COLUMN()))=TRUNC(INDIRECT(ADDRESS(ROW(),COLUMN())))</formula>
    </cfRule>
  </conditionalFormatting>
  <conditionalFormatting sqref="S57:X57">
    <cfRule type="expression" dxfId="259" priority="258">
      <formula>INDIRECT(ADDRESS(ROW(),COLUMN()))=TRUNC(INDIRECT(ADDRESS(ROW(),COLUMN())))</formula>
    </cfRule>
  </conditionalFormatting>
  <conditionalFormatting sqref="AW57:AZ58">
    <cfRule type="expression" dxfId="258" priority="259">
      <formula>INDIRECT(ADDRESS(ROW(),COLUMN()))=TRUNC(INDIRECT(ADDRESS(ROW(),COLUMN())))</formula>
    </cfRule>
  </conditionalFormatting>
  <conditionalFormatting sqref="Y58">
    <cfRule type="expression" dxfId="257" priority="260">
      <formula>INDIRECT(ADDRESS(ROW(),COLUMN()))=TRUNC(INDIRECT(ADDRESS(ROW(),COLUMN())))</formula>
    </cfRule>
  </conditionalFormatting>
  <conditionalFormatting sqref="Y57">
    <cfRule type="expression" dxfId="256" priority="261">
      <formula>INDIRECT(ADDRESS(ROW(),COLUMN()))=TRUNC(INDIRECT(ADDRESS(ROW(),COLUMN())))</formula>
    </cfRule>
  </conditionalFormatting>
  <conditionalFormatting sqref="Z58:AE58">
    <cfRule type="expression" dxfId="255" priority="262">
      <formula>INDIRECT(ADDRESS(ROW(),COLUMN()))=TRUNC(INDIRECT(ADDRESS(ROW(),COLUMN())))</formula>
    </cfRule>
  </conditionalFormatting>
  <conditionalFormatting sqref="Z57:AE57">
    <cfRule type="expression" dxfId="254" priority="263">
      <formula>INDIRECT(ADDRESS(ROW(),COLUMN()))=TRUNC(INDIRECT(ADDRESS(ROW(),COLUMN())))</formula>
    </cfRule>
  </conditionalFormatting>
  <conditionalFormatting sqref="AF58">
    <cfRule type="expression" dxfId="253" priority="264">
      <formula>INDIRECT(ADDRESS(ROW(),COLUMN()))=TRUNC(INDIRECT(ADDRESS(ROW(),COLUMN())))</formula>
    </cfRule>
  </conditionalFormatting>
  <conditionalFormatting sqref="AF57">
    <cfRule type="expression" dxfId="252" priority="265">
      <formula>INDIRECT(ADDRESS(ROW(),COLUMN()))=TRUNC(INDIRECT(ADDRESS(ROW(),COLUMN())))</formula>
    </cfRule>
  </conditionalFormatting>
  <conditionalFormatting sqref="AG58:AL58">
    <cfRule type="expression" dxfId="251" priority="266">
      <formula>INDIRECT(ADDRESS(ROW(),COLUMN()))=TRUNC(INDIRECT(ADDRESS(ROW(),COLUMN())))</formula>
    </cfRule>
  </conditionalFormatting>
  <conditionalFormatting sqref="AG57:AL57">
    <cfRule type="expression" dxfId="250" priority="267">
      <formula>INDIRECT(ADDRESS(ROW(),COLUMN()))=TRUNC(INDIRECT(ADDRESS(ROW(),COLUMN())))</formula>
    </cfRule>
  </conditionalFormatting>
  <conditionalFormatting sqref="AM58">
    <cfRule type="expression" dxfId="249" priority="268">
      <formula>INDIRECT(ADDRESS(ROW(),COLUMN()))=TRUNC(INDIRECT(ADDRESS(ROW(),COLUMN())))</formula>
    </cfRule>
  </conditionalFormatting>
  <conditionalFormatting sqref="AM57">
    <cfRule type="expression" dxfId="248" priority="269">
      <formula>INDIRECT(ADDRESS(ROW(),COLUMN()))=TRUNC(INDIRECT(ADDRESS(ROW(),COLUMN())))</formula>
    </cfRule>
  </conditionalFormatting>
  <conditionalFormatting sqref="AN58:AS58">
    <cfRule type="expression" dxfId="247" priority="270">
      <formula>INDIRECT(ADDRESS(ROW(),COLUMN()))=TRUNC(INDIRECT(ADDRESS(ROW(),COLUMN())))</formula>
    </cfRule>
  </conditionalFormatting>
  <conditionalFormatting sqref="AN57:AS57">
    <cfRule type="expression" dxfId="246" priority="271">
      <formula>INDIRECT(ADDRESS(ROW(),COLUMN()))=TRUNC(INDIRECT(ADDRESS(ROW(),COLUMN())))</formula>
    </cfRule>
  </conditionalFormatting>
  <conditionalFormatting sqref="AT58">
    <cfRule type="expression" dxfId="245" priority="272">
      <formula>INDIRECT(ADDRESS(ROW(),COLUMN()))=TRUNC(INDIRECT(ADDRESS(ROW(),COLUMN())))</formula>
    </cfRule>
  </conditionalFormatting>
  <conditionalFormatting sqref="AT57">
    <cfRule type="expression" dxfId="244" priority="273">
      <formula>INDIRECT(ADDRESS(ROW(),COLUMN()))=TRUNC(INDIRECT(ADDRESS(ROW(),COLUMN())))</formula>
    </cfRule>
  </conditionalFormatting>
  <conditionalFormatting sqref="AU58:AV58">
    <cfRule type="expression" dxfId="243" priority="274">
      <formula>INDIRECT(ADDRESS(ROW(),COLUMN()))=TRUNC(INDIRECT(ADDRESS(ROW(),COLUMN())))</formula>
    </cfRule>
  </conditionalFormatting>
  <conditionalFormatting sqref="AU57:AV57">
    <cfRule type="expression" dxfId="242" priority="275">
      <formula>INDIRECT(ADDRESS(ROW(),COLUMN()))=TRUNC(INDIRECT(ADDRESS(ROW(),COLUMN())))</formula>
    </cfRule>
  </conditionalFormatting>
  <conditionalFormatting sqref="R61">
    <cfRule type="expression" dxfId="241" priority="276">
      <formula>INDIRECT(ADDRESS(ROW(),COLUMN()))=TRUNC(INDIRECT(ADDRESS(ROW(),COLUMN())))</formula>
    </cfRule>
  </conditionalFormatting>
  <conditionalFormatting sqref="R60">
    <cfRule type="expression" dxfId="240" priority="277">
      <formula>INDIRECT(ADDRESS(ROW(),COLUMN()))=TRUNC(INDIRECT(ADDRESS(ROW(),COLUMN())))</formula>
    </cfRule>
  </conditionalFormatting>
  <conditionalFormatting sqref="S61:X61">
    <cfRule type="expression" dxfId="239" priority="278">
      <formula>INDIRECT(ADDRESS(ROW(),COLUMN()))=TRUNC(INDIRECT(ADDRESS(ROW(),COLUMN())))</formula>
    </cfRule>
  </conditionalFormatting>
  <conditionalFormatting sqref="S60:X60">
    <cfRule type="expression" dxfId="238" priority="279">
      <formula>INDIRECT(ADDRESS(ROW(),COLUMN()))=TRUNC(INDIRECT(ADDRESS(ROW(),COLUMN())))</formula>
    </cfRule>
  </conditionalFormatting>
  <conditionalFormatting sqref="AW60:AZ61">
    <cfRule type="expression" dxfId="237" priority="280">
      <formula>INDIRECT(ADDRESS(ROW(),COLUMN()))=TRUNC(INDIRECT(ADDRESS(ROW(),COLUMN())))</formula>
    </cfRule>
  </conditionalFormatting>
  <conditionalFormatting sqref="Y61">
    <cfRule type="expression" dxfId="236" priority="281">
      <formula>INDIRECT(ADDRESS(ROW(),COLUMN()))=TRUNC(INDIRECT(ADDRESS(ROW(),COLUMN())))</formula>
    </cfRule>
  </conditionalFormatting>
  <conditionalFormatting sqref="Y60">
    <cfRule type="expression" dxfId="235" priority="282">
      <formula>INDIRECT(ADDRESS(ROW(),COLUMN()))=TRUNC(INDIRECT(ADDRESS(ROW(),COLUMN())))</formula>
    </cfRule>
  </conditionalFormatting>
  <conditionalFormatting sqref="Z61:AE61">
    <cfRule type="expression" dxfId="234" priority="283">
      <formula>INDIRECT(ADDRESS(ROW(),COLUMN()))=TRUNC(INDIRECT(ADDRESS(ROW(),COLUMN())))</formula>
    </cfRule>
  </conditionalFormatting>
  <conditionalFormatting sqref="Z60:AE60">
    <cfRule type="expression" dxfId="233" priority="284">
      <formula>INDIRECT(ADDRESS(ROW(),COLUMN()))=TRUNC(INDIRECT(ADDRESS(ROW(),COLUMN())))</formula>
    </cfRule>
  </conditionalFormatting>
  <conditionalFormatting sqref="AF61">
    <cfRule type="expression" dxfId="232" priority="285">
      <formula>INDIRECT(ADDRESS(ROW(),COLUMN()))=TRUNC(INDIRECT(ADDRESS(ROW(),COLUMN())))</formula>
    </cfRule>
  </conditionalFormatting>
  <conditionalFormatting sqref="AF60">
    <cfRule type="expression" dxfId="231" priority="286">
      <formula>INDIRECT(ADDRESS(ROW(),COLUMN()))=TRUNC(INDIRECT(ADDRESS(ROW(),COLUMN())))</formula>
    </cfRule>
  </conditionalFormatting>
  <conditionalFormatting sqref="AG61:AL61">
    <cfRule type="expression" dxfId="230" priority="287">
      <formula>INDIRECT(ADDRESS(ROW(),COLUMN()))=TRUNC(INDIRECT(ADDRESS(ROW(),COLUMN())))</formula>
    </cfRule>
  </conditionalFormatting>
  <conditionalFormatting sqref="AG60:AL60">
    <cfRule type="expression" dxfId="229" priority="288">
      <formula>INDIRECT(ADDRESS(ROW(),COLUMN()))=TRUNC(INDIRECT(ADDRESS(ROW(),COLUMN())))</formula>
    </cfRule>
  </conditionalFormatting>
  <conditionalFormatting sqref="AM61">
    <cfRule type="expression" dxfId="228" priority="289">
      <formula>INDIRECT(ADDRESS(ROW(),COLUMN()))=TRUNC(INDIRECT(ADDRESS(ROW(),COLUMN())))</formula>
    </cfRule>
  </conditionalFormatting>
  <conditionalFormatting sqref="AM60">
    <cfRule type="expression" dxfId="227" priority="290">
      <formula>INDIRECT(ADDRESS(ROW(),COLUMN()))=TRUNC(INDIRECT(ADDRESS(ROW(),COLUMN())))</formula>
    </cfRule>
  </conditionalFormatting>
  <conditionalFormatting sqref="AN61:AS61">
    <cfRule type="expression" dxfId="226" priority="291">
      <formula>INDIRECT(ADDRESS(ROW(),COLUMN()))=TRUNC(INDIRECT(ADDRESS(ROW(),COLUMN())))</formula>
    </cfRule>
  </conditionalFormatting>
  <conditionalFormatting sqref="AN60:AS60">
    <cfRule type="expression" dxfId="225" priority="292">
      <formula>INDIRECT(ADDRESS(ROW(),COLUMN()))=TRUNC(INDIRECT(ADDRESS(ROW(),COLUMN())))</formula>
    </cfRule>
  </conditionalFormatting>
  <conditionalFormatting sqref="AT61">
    <cfRule type="expression" dxfId="224" priority="293">
      <formula>INDIRECT(ADDRESS(ROW(),COLUMN()))=TRUNC(INDIRECT(ADDRESS(ROW(),COLUMN())))</formula>
    </cfRule>
  </conditionalFormatting>
  <conditionalFormatting sqref="AT60">
    <cfRule type="expression" dxfId="223" priority="294">
      <formula>INDIRECT(ADDRESS(ROW(),COLUMN()))=TRUNC(INDIRECT(ADDRESS(ROW(),COLUMN())))</formula>
    </cfRule>
  </conditionalFormatting>
  <conditionalFormatting sqref="AU61:AV61">
    <cfRule type="expression" dxfId="222" priority="295">
      <formula>INDIRECT(ADDRESS(ROW(),COLUMN()))=TRUNC(INDIRECT(ADDRESS(ROW(),COLUMN())))</formula>
    </cfRule>
  </conditionalFormatting>
  <conditionalFormatting sqref="AU60:AV60">
    <cfRule type="expression" dxfId="221" priority="296">
      <formula>INDIRECT(ADDRESS(ROW(),COLUMN()))=TRUNC(INDIRECT(ADDRESS(ROW(),COLUMN())))</formula>
    </cfRule>
  </conditionalFormatting>
  <conditionalFormatting sqref="R64">
    <cfRule type="expression" dxfId="220" priority="297">
      <formula>INDIRECT(ADDRESS(ROW(),COLUMN()))=TRUNC(INDIRECT(ADDRESS(ROW(),COLUMN())))</formula>
    </cfRule>
  </conditionalFormatting>
  <conditionalFormatting sqref="R63">
    <cfRule type="expression" dxfId="219" priority="298">
      <formula>INDIRECT(ADDRESS(ROW(),COLUMN()))=TRUNC(INDIRECT(ADDRESS(ROW(),COLUMN())))</formula>
    </cfRule>
  </conditionalFormatting>
  <conditionalFormatting sqref="S64:X64">
    <cfRule type="expression" dxfId="218" priority="299">
      <formula>INDIRECT(ADDRESS(ROW(),COLUMN()))=TRUNC(INDIRECT(ADDRESS(ROW(),COLUMN())))</formula>
    </cfRule>
  </conditionalFormatting>
  <conditionalFormatting sqref="S63:X63">
    <cfRule type="expression" dxfId="217" priority="300">
      <formula>INDIRECT(ADDRESS(ROW(),COLUMN()))=TRUNC(INDIRECT(ADDRESS(ROW(),COLUMN())))</formula>
    </cfRule>
  </conditionalFormatting>
  <conditionalFormatting sqref="AW63:AZ64">
    <cfRule type="expression" dxfId="216" priority="301">
      <formula>INDIRECT(ADDRESS(ROW(),COLUMN()))=TRUNC(INDIRECT(ADDRESS(ROW(),COLUMN())))</formula>
    </cfRule>
  </conditionalFormatting>
  <conditionalFormatting sqref="Y64">
    <cfRule type="expression" dxfId="215" priority="302">
      <formula>INDIRECT(ADDRESS(ROW(),COLUMN()))=TRUNC(INDIRECT(ADDRESS(ROW(),COLUMN())))</formula>
    </cfRule>
  </conditionalFormatting>
  <conditionalFormatting sqref="Y63">
    <cfRule type="expression" dxfId="214" priority="303">
      <formula>INDIRECT(ADDRESS(ROW(),COLUMN()))=TRUNC(INDIRECT(ADDRESS(ROW(),COLUMN())))</formula>
    </cfRule>
  </conditionalFormatting>
  <conditionalFormatting sqref="Z64:AE64">
    <cfRule type="expression" dxfId="213" priority="304">
      <formula>INDIRECT(ADDRESS(ROW(),COLUMN()))=TRUNC(INDIRECT(ADDRESS(ROW(),COLUMN())))</formula>
    </cfRule>
  </conditionalFormatting>
  <conditionalFormatting sqref="Z63:AE63">
    <cfRule type="expression" dxfId="212" priority="305">
      <formula>INDIRECT(ADDRESS(ROW(),COLUMN()))=TRUNC(INDIRECT(ADDRESS(ROW(),COLUMN())))</formula>
    </cfRule>
  </conditionalFormatting>
  <conditionalFormatting sqref="AF64">
    <cfRule type="expression" dxfId="211" priority="306">
      <formula>INDIRECT(ADDRESS(ROW(),COLUMN()))=TRUNC(INDIRECT(ADDRESS(ROW(),COLUMN())))</formula>
    </cfRule>
  </conditionalFormatting>
  <conditionalFormatting sqref="AF63">
    <cfRule type="expression" dxfId="210" priority="307">
      <formula>INDIRECT(ADDRESS(ROW(),COLUMN()))=TRUNC(INDIRECT(ADDRESS(ROW(),COLUMN())))</formula>
    </cfRule>
  </conditionalFormatting>
  <conditionalFormatting sqref="AG64:AL64">
    <cfRule type="expression" dxfId="209" priority="308">
      <formula>INDIRECT(ADDRESS(ROW(),COLUMN()))=TRUNC(INDIRECT(ADDRESS(ROW(),COLUMN())))</formula>
    </cfRule>
  </conditionalFormatting>
  <conditionalFormatting sqref="AG63:AL63">
    <cfRule type="expression" dxfId="208" priority="309">
      <formula>INDIRECT(ADDRESS(ROW(),COLUMN()))=TRUNC(INDIRECT(ADDRESS(ROW(),COLUMN())))</formula>
    </cfRule>
  </conditionalFormatting>
  <conditionalFormatting sqref="AM64">
    <cfRule type="expression" dxfId="207" priority="310">
      <formula>INDIRECT(ADDRESS(ROW(),COLUMN()))=TRUNC(INDIRECT(ADDRESS(ROW(),COLUMN())))</formula>
    </cfRule>
  </conditionalFormatting>
  <conditionalFormatting sqref="AM63">
    <cfRule type="expression" dxfId="206" priority="311">
      <formula>INDIRECT(ADDRESS(ROW(),COLUMN()))=TRUNC(INDIRECT(ADDRESS(ROW(),COLUMN())))</formula>
    </cfRule>
  </conditionalFormatting>
  <conditionalFormatting sqref="AN64:AS64">
    <cfRule type="expression" dxfId="205" priority="312">
      <formula>INDIRECT(ADDRESS(ROW(),COLUMN()))=TRUNC(INDIRECT(ADDRESS(ROW(),COLUMN())))</formula>
    </cfRule>
  </conditionalFormatting>
  <conditionalFormatting sqref="AN63:AS63">
    <cfRule type="expression" dxfId="204" priority="313">
      <formula>INDIRECT(ADDRESS(ROW(),COLUMN()))=TRUNC(INDIRECT(ADDRESS(ROW(),COLUMN())))</formula>
    </cfRule>
  </conditionalFormatting>
  <conditionalFormatting sqref="AT64">
    <cfRule type="expression" dxfId="203" priority="314">
      <formula>INDIRECT(ADDRESS(ROW(),COLUMN()))=TRUNC(INDIRECT(ADDRESS(ROW(),COLUMN())))</formula>
    </cfRule>
  </conditionalFormatting>
  <conditionalFormatting sqref="AT63">
    <cfRule type="expression" dxfId="202" priority="315">
      <formula>INDIRECT(ADDRESS(ROW(),COLUMN()))=TRUNC(INDIRECT(ADDRESS(ROW(),COLUMN())))</formula>
    </cfRule>
  </conditionalFormatting>
  <conditionalFormatting sqref="AU64:AV64">
    <cfRule type="expression" dxfId="201" priority="316">
      <formula>INDIRECT(ADDRESS(ROW(),COLUMN()))=TRUNC(INDIRECT(ADDRESS(ROW(),COLUMN())))</formula>
    </cfRule>
  </conditionalFormatting>
  <conditionalFormatting sqref="AU63:AV63">
    <cfRule type="expression" dxfId="200" priority="317">
      <formula>INDIRECT(ADDRESS(ROW(),COLUMN()))=TRUNC(INDIRECT(ADDRESS(ROW(),COLUMN())))</formula>
    </cfRule>
  </conditionalFormatting>
  <conditionalFormatting sqref="R67">
    <cfRule type="expression" dxfId="199" priority="318">
      <formula>INDIRECT(ADDRESS(ROW(),COLUMN()))=TRUNC(INDIRECT(ADDRESS(ROW(),COLUMN())))</formula>
    </cfRule>
  </conditionalFormatting>
  <conditionalFormatting sqref="R66">
    <cfRule type="expression" dxfId="198" priority="319">
      <formula>INDIRECT(ADDRESS(ROW(),COLUMN()))=TRUNC(INDIRECT(ADDRESS(ROW(),COLUMN())))</formula>
    </cfRule>
  </conditionalFormatting>
  <conditionalFormatting sqref="S67:X67">
    <cfRule type="expression" dxfId="197" priority="320">
      <formula>INDIRECT(ADDRESS(ROW(),COLUMN()))=TRUNC(INDIRECT(ADDRESS(ROW(),COLUMN())))</formula>
    </cfRule>
  </conditionalFormatting>
  <conditionalFormatting sqref="S66:X66">
    <cfRule type="expression" dxfId="196" priority="321">
      <formula>INDIRECT(ADDRESS(ROW(),COLUMN()))=TRUNC(INDIRECT(ADDRESS(ROW(),COLUMN())))</formula>
    </cfRule>
  </conditionalFormatting>
  <conditionalFormatting sqref="AW66:AZ67">
    <cfRule type="expression" dxfId="195" priority="322">
      <formula>INDIRECT(ADDRESS(ROW(),COLUMN()))=TRUNC(INDIRECT(ADDRESS(ROW(),COLUMN())))</formula>
    </cfRule>
  </conditionalFormatting>
  <conditionalFormatting sqref="Y67">
    <cfRule type="expression" dxfId="194" priority="323">
      <formula>INDIRECT(ADDRESS(ROW(),COLUMN()))=TRUNC(INDIRECT(ADDRESS(ROW(),COLUMN())))</formula>
    </cfRule>
  </conditionalFormatting>
  <conditionalFormatting sqref="Y66">
    <cfRule type="expression" dxfId="193" priority="324">
      <formula>INDIRECT(ADDRESS(ROW(),COLUMN()))=TRUNC(INDIRECT(ADDRESS(ROW(),COLUMN())))</formula>
    </cfRule>
  </conditionalFormatting>
  <conditionalFormatting sqref="Z67:AE67">
    <cfRule type="expression" dxfId="192" priority="325">
      <formula>INDIRECT(ADDRESS(ROW(),COLUMN()))=TRUNC(INDIRECT(ADDRESS(ROW(),COLUMN())))</formula>
    </cfRule>
  </conditionalFormatting>
  <conditionalFormatting sqref="Z66:AE66">
    <cfRule type="expression" dxfId="191" priority="326">
      <formula>INDIRECT(ADDRESS(ROW(),COLUMN()))=TRUNC(INDIRECT(ADDRESS(ROW(),COLUMN())))</formula>
    </cfRule>
  </conditionalFormatting>
  <conditionalFormatting sqref="AF67">
    <cfRule type="expression" dxfId="190" priority="327">
      <formula>INDIRECT(ADDRESS(ROW(),COLUMN()))=TRUNC(INDIRECT(ADDRESS(ROW(),COLUMN())))</formula>
    </cfRule>
  </conditionalFormatting>
  <conditionalFormatting sqref="AF66">
    <cfRule type="expression" dxfId="189" priority="328">
      <formula>INDIRECT(ADDRESS(ROW(),COLUMN()))=TRUNC(INDIRECT(ADDRESS(ROW(),COLUMN())))</formula>
    </cfRule>
  </conditionalFormatting>
  <conditionalFormatting sqref="AG67:AL67">
    <cfRule type="expression" dxfId="188" priority="329">
      <formula>INDIRECT(ADDRESS(ROW(),COLUMN()))=TRUNC(INDIRECT(ADDRESS(ROW(),COLUMN())))</formula>
    </cfRule>
  </conditionalFormatting>
  <conditionalFormatting sqref="AG66:AL66">
    <cfRule type="expression" dxfId="187" priority="330">
      <formula>INDIRECT(ADDRESS(ROW(),COLUMN()))=TRUNC(INDIRECT(ADDRESS(ROW(),COLUMN())))</formula>
    </cfRule>
  </conditionalFormatting>
  <conditionalFormatting sqref="AM67">
    <cfRule type="expression" dxfId="186" priority="331">
      <formula>INDIRECT(ADDRESS(ROW(),COLUMN()))=TRUNC(INDIRECT(ADDRESS(ROW(),COLUMN())))</formula>
    </cfRule>
  </conditionalFormatting>
  <conditionalFormatting sqref="AM66">
    <cfRule type="expression" dxfId="185" priority="332">
      <formula>INDIRECT(ADDRESS(ROW(),COLUMN()))=TRUNC(INDIRECT(ADDRESS(ROW(),COLUMN())))</formula>
    </cfRule>
  </conditionalFormatting>
  <conditionalFormatting sqref="AN67:AS67">
    <cfRule type="expression" dxfId="184" priority="333">
      <formula>INDIRECT(ADDRESS(ROW(),COLUMN()))=TRUNC(INDIRECT(ADDRESS(ROW(),COLUMN())))</formula>
    </cfRule>
  </conditionalFormatting>
  <conditionalFormatting sqref="AN66:AS66">
    <cfRule type="expression" dxfId="183" priority="334">
      <formula>INDIRECT(ADDRESS(ROW(),COLUMN()))=TRUNC(INDIRECT(ADDRESS(ROW(),COLUMN())))</formula>
    </cfRule>
  </conditionalFormatting>
  <conditionalFormatting sqref="AT67">
    <cfRule type="expression" dxfId="182" priority="335">
      <formula>INDIRECT(ADDRESS(ROW(),COLUMN()))=TRUNC(INDIRECT(ADDRESS(ROW(),COLUMN())))</formula>
    </cfRule>
  </conditionalFormatting>
  <conditionalFormatting sqref="AT66">
    <cfRule type="expression" dxfId="181" priority="336">
      <formula>INDIRECT(ADDRESS(ROW(),COLUMN()))=TRUNC(INDIRECT(ADDRESS(ROW(),COLUMN())))</formula>
    </cfRule>
  </conditionalFormatting>
  <conditionalFormatting sqref="AU67:AV67">
    <cfRule type="expression" dxfId="180" priority="337">
      <formula>INDIRECT(ADDRESS(ROW(),COLUMN()))=TRUNC(INDIRECT(ADDRESS(ROW(),COLUMN())))</formula>
    </cfRule>
  </conditionalFormatting>
  <conditionalFormatting sqref="AU66:AV66">
    <cfRule type="expression" dxfId="179" priority="338">
      <formula>INDIRECT(ADDRESS(ROW(),COLUMN()))=TRUNC(INDIRECT(ADDRESS(ROW(),COLUMN())))</formula>
    </cfRule>
  </conditionalFormatting>
  <conditionalFormatting sqref="R70">
    <cfRule type="expression" dxfId="178" priority="339">
      <formula>INDIRECT(ADDRESS(ROW(),COLUMN()))=TRUNC(INDIRECT(ADDRESS(ROW(),COLUMN())))</formula>
    </cfRule>
  </conditionalFormatting>
  <conditionalFormatting sqref="R69">
    <cfRule type="expression" dxfId="177" priority="340">
      <formula>INDIRECT(ADDRESS(ROW(),COLUMN()))=TRUNC(INDIRECT(ADDRESS(ROW(),COLUMN())))</formula>
    </cfRule>
  </conditionalFormatting>
  <conditionalFormatting sqref="S70:X70">
    <cfRule type="expression" dxfId="176" priority="341">
      <formula>INDIRECT(ADDRESS(ROW(),COLUMN()))=TRUNC(INDIRECT(ADDRESS(ROW(),COLUMN())))</formula>
    </cfRule>
  </conditionalFormatting>
  <conditionalFormatting sqref="S69:X69">
    <cfRule type="expression" dxfId="175" priority="342">
      <formula>INDIRECT(ADDRESS(ROW(),COLUMN()))=TRUNC(INDIRECT(ADDRESS(ROW(),COLUMN())))</formula>
    </cfRule>
  </conditionalFormatting>
  <conditionalFormatting sqref="AW69:AZ70">
    <cfRule type="expression" dxfId="174" priority="343">
      <formula>INDIRECT(ADDRESS(ROW(),COLUMN()))=TRUNC(INDIRECT(ADDRESS(ROW(),COLUMN())))</formula>
    </cfRule>
  </conditionalFormatting>
  <conditionalFormatting sqref="Y70">
    <cfRule type="expression" dxfId="173" priority="344">
      <formula>INDIRECT(ADDRESS(ROW(),COLUMN()))=TRUNC(INDIRECT(ADDRESS(ROW(),COLUMN())))</formula>
    </cfRule>
  </conditionalFormatting>
  <conditionalFormatting sqref="Y69">
    <cfRule type="expression" dxfId="172" priority="345">
      <formula>INDIRECT(ADDRESS(ROW(),COLUMN()))=TRUNC(INDIRECT(ADDRESS(ROW(),COLUMN())))</formula>
    </cfRule>
  </conditionalFormatting>
  <conditionalFormatting sqref="Z70:AE70">
    <cfRule type="expression" dxfId="171" priority="346">
      <formula>INDIRECT(ADDRESS(ROW(),COLUMN()))=TRUNC(INDIRECT(ADDRESS(ROW(),COLUMN())))</formula>
    </cfRule>
  </conditionalFormatting>
  <conditionalFormatting sqref="Z69:AE69">
    <cfRule type="expression" dxfId="170" priority="347">
      <formula>INDIRECT(ADDRESS(ROW(),COLUMN()))=TRUNC(INDIRECT(ADDRESS(ROW(),COLUMN())))</formula>
    </cfRule>
  </conditionalFormatting>
  <conditionalFormatting sqref="AF70">
    <cfRule type="expression" dxfId="169" priority="348">
      <formula>INDIRECT(ADDRESS(ROW(),COLUMN()))=TRUNC(INDIRECT(ADDRESS(ROW(),COLUMN())))</formula>
    </cfRule>
  </conditionalFormatting>
  <conditionalFormatting sqref="AF69">
    <cfRule type="expression" dxfId="168" priority="349">
      <formula>INDIRECT(ADDRESS(ROW(),COLUMN()))=TRUNC(INDIRECT(ADDRESS(ROW(),COLUMN())))</formula>
    </cfRule>
  </conditionalFormatting>
  <conditionalFormatting sqref="AG70:AL70">
    <cfRule type="expression" dxfId="167" priority="350">
      <formula>INDIRECT(ADDRESS(ROW(),COLUMN()))=TRUNC(INDIRECT(ADDRESS(ROW(),COLUMN())))</formula>
    </cfRule>
  </conditionalFormatting>
  <conditionalFormatting sqref="AG69:AL69">
    <cfRule type="expression" dxfId="166" priority="351">
      <formula>INDIRECT(ADDRESS(ROW(),COLUMN()))=TRUNC(INDIRECT(ADDRESS(ROW(),COLUMN())))</formula>
    </cfRule>
  </conditionalFormatting>
  <conditionalFormatting sqref="AM70">
    <cfRule type="expression" dxfId="165" priority="352">
      <formula>INDIRECT(ADDRESS(ROW(),COLUMN()))=TRUNC(INDIRECT(ADDRESS(ROW(),COLUMN())))</formula>
    </cfRule>
  </conditionalFormatting>
  <conditionalFormatting sqref="AM69">
    <cfRule type="expression" dxfId="164" priority="353">
      <formula>INDIRECT(ADDRESS(ROW(),COLUMN()))=TRUNC(INDIRECT(ADDRESS(ROW(),COLUMN())))</formula>
    </cfRule>
  </conditionalFormatting>
  <conditionalFormatting sqref="AN70:AS70">
    <cfRule type="expression" dxfId="163" priority="354">
      <formula>INDIRECT(ADDRESS(ROW(),COLUMN()))=TRUNC(INDIRECT(ADDRESS(ROW(),COLUMN())))</formula>
    </cfRule>
  </conditionalFormatting>
  <conditionalFormatting sqref="AN69:AS69">
    <cfRule type="expression" dxfId="162" priority="355">
      <formula>INDIRECT(ADDRESS(ROW(),COLUMN()))=TRUNC(INDIRECT(ADDRESS(ROW(),COLUMN())))</formula>
    </cfRule>
  </conditionalFormatting>
  <conditionalFormatting sqref="AT70">
    <cfRule type="expression" dxfId="161" priority="356">
      <formula>INDIRECT(ADDRESS(ROW(),COLUMN()))=TRUNC(INDIRECT(ADDRESS(ROW(),COLUMN())))</formula>
    </cfRule>
  </conditionalFormatting>
  <conditionalFormatting sqref="AT69">
    <cfRule type="expression" dxfId="160" priority="357">
      <formula>INDIRECT(ADDRESS(ROW(),COLUMN()))=TRUNC(INDIRECT(ADDRESS(ROW(),COLUMN())))</formula>
    </cfRule>
  </conditionalFormatting>
  <conditionalFormatting sqref="AU70:AV70">
    <cfRule type="expression" dxfId="159" priority="358">
      <formula>INDIRECT(ADDRESS(ROW(),COLUMN()))=TRUNC(INDIRECT(ADDRESS(ROW(),COLUMN())))</formula>
    </cfRule>
  </conditionalFormatting>
  <conditionalFormatting sqref="AU69:AV69">
    <cfRule type="expression" dxfId="158" priority="359">
      <formula>INDIRECT(ADDRESS(ROW(),COLUMN()))=TRUNC(INDIRECT(ADDRESS(ROW(),COLUMN())))</formula>
    </cfRule>
  </conditionalFormatting>
  <dataValidations count="5">
    <dataValidation allowBlank="1" showInputMessage="1" sqref="AO1:BD1 R20:AV73">
      <formula1>0</formula1>
      <formula2>0</formula2>
    </dataValidation>
    <dataValidation type="decimal" allowBlank="1" showInputMessage="1" showErrorMessage="1" error="入力可能範囲　32～40" sqref="AW6">
      <formula1>32</formula1>
      <formula2>40</formula2>
    </dataValidation>
    <dataValidation type="list" allowBlank="1" showInputMessage="1" showErrorMessage="1" sqref="BA4:BD4">
      <formula1>"予定,実績,予定・実績"</formula1>
      <formula2>0</formula2>
    </dataValidation>
    <dataValidation type="list" allowBlank="1" showInputMessage="1" showErrorMessage="1" sqref="AB3">
      <formula1>#REF!</formula1>
      <formula2>0</formula2>
    </dataValidation>
    <dataValidation type="list" allowBlank="1" showInputMessage="1" showErrorMessage="1" sqref="BA3:BD3">
      <formula1>"４週,暦月"</formula1>
      <formula2>0</formula2>
    </dataValidation>
  </dataValidations>
  <printOptions horizontalCentered="1"/>
  <pageMargins left="0.15763888888888899" right="0.15763888888888899" top="0.31527777777777799" bottom="0.35486111111111102" header="0.51180555555555496" footer="0.31527777777777799"/>
  <pageSetup paperSize="9" scale="40" firstPageNumber="0" fitToHeight="0" orientation="landscape" horizontalDpi="300" verticalDpi="300" r:id="rId1"/>
  <headerFooter>
    <oddFooter>&amp;R&amp;14&amp;P/&amp;N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2"/>
  <sheetViews>
    <sheetView view="pageBreakPreview" zoomScaleNormal="100" workbookViewId="0"/>
  </sheetViews>
  <sheetFormatPr defaultRowHeight="25.5" x14ac:dyDescent="0.4"/>
  <cols>
    <col min="1" max="1" width="1.625" style="191" customWidth="1"/>
    <col min="2" max="2" width="5.625" style="192" customWidth="1"/>
    <col min="3" max="3" width="10.625" style="192" customWidth="1"/>
    <col min="4" max="4" width="3.375" style="192" customWidth="1"/>
    <col min="5" max="5" width="15.625" style="191" customWidth="1"/>
    <col min="6" max="6" width="3.375" style="191" customWidth="1"/>
    <col min="7" max="7" width="15.625" style="191" customWidth="1"/>
    <col min="8" max="8" width="3.375" style="191" customWidth="1"/>
    <col min="9" max="9" width="15.625" style="192" customWidth="1"/>
    <col min="10" max="10" width="3.375" style="191" customWidth="1"/>
    <col min="11" max="11" width="15.625" style="191" customWidth="1"/>
    <col min="12" max="12" width="3.375" style="191" customWidth="1"/>
    <col min="13" max="13" width="15.625" style="191" customWidth="1"/>
    <col min="14" max="14" width="3.375" style="191" customWidth="1"/>
    <col min="15" max="15" width="15.625" style="191" customWidth="1"/>
    <col min="16" max="16" width="3.375" style="191" customWidth="1"/>
    <col min="17" max="17" width="15.625" style="191" customWidth="1"/>
    <col min="18" max="18" width="3.375" style="191" customWidth="1"/>
    <col min="19" max="19" width="15.625" style="191" customWidth="1"/>
    <col min="20" max="20" width="3.375" style="191" customWidth="1"/>
    <col min="21" max="21" width="15.625" style="191" customWidth="1"/>
    <col min="22" max="22" width="3.375" style="191" customWidth="1"/>
    <col min="23" max="23" width="50.625" style="191" customWidth="1"/>
    <col min="24" max="1025" width="9" style="191" customWidth="1"/>
  </cols>
  <sheetData>
    <row r="1" spans="2:23" x14ac:dyDescent="0.4">
      <c r="B1" s="193" t="s">
        <v>104</v>
      </c>
    </row>
    <row r="2" spans="2:23" x14ac:dyDescent="0.4">
      <c r="B2" s="194" t="s">
        <v>105</v>
      </c>
      <c r="E2" s="195"/>
      <c r="I2" s="196"/>
    </row>
    <row r="3" spans="2:23" x14ac:dyDescent="0.4">
      <c r="B3" s="196" t="s">
        <v>106</v>
      </c>
      <c r="E3" s="195" t="s">
        <v>107</v>
      </c>
      <c r="I3" s="196"/>
    </row>
    <row r="4" spans="2:23" x14ac:dyDescent="0.4">
      <c r="B4" s="194"/>
      <c r="E4" s="416" t="s">
        <v>108</v>
      </c>
      <c r="F4" s="416"/>
      <c r="G4" s="416"/>
      <c r="H4" s="416"/>
      <c r="I4" s="416"/>
      <c r="J4" s="416"/>
      <c r="K4" s="416"/>
      <c r="M4" s="416" t="s">
        <v>109</v>
      </c>
      <c r="N4" s="416"/>
      <c r="O4" s="416"/>
      <c r="Q4" s="416" t="s">
        <v>110</v>
      </c>
      <c r="R4" s="416"/>
      <c r="S4" s="416"/>
      <c r="T4" s="416"/>
      <c r="U4" s="416"/>
      <c r="W4" s="416" t="s">
        <v>111</v>
      </c>
    </row>
    <row r="5" spans="2:23" x14ac:dyDescent="0.4">
      <c r="B5" s="192" t="s">
        <v>18</v>
      </c>
      <c r="C5" s="192" t="s">
        <v>38</v>
      </c>
      <c r="E5" s="192" t="s">
        <v>112</v>
      </c>
      <c r="F5" s="192"/>
      <c r="G5" s="192" t="s">
        <v>113</v>
      </c>
      <c r="I5" s="192" t="s">
        <v>114</v>
      </c>
      <c r="K5" s="192" t="s">
        <v>108</v>
      </c>
      <c r="M5" s="192" t="s">
        <v>115</v>
      </c>
      <c r="O5" s="192" t="s">
        <v>116</v>
      </c>
      <c r="Q5" s="192" t="s">
        <v>115</v>
      </c>
      <c r="S5" s="192" t="s">
        <v>116</v>
      </c>
      <c r="U5" s="192" t="s">
        <v>108</v>
      </c>
      <c r="W5" s="416"/>
    </row>
    <row r="6" spans="2:23" x14ac:dyDescent="0.4">
      <c r="B6" s="192">
        <v>1</v>
      </c>
      <c r="C6" s="197" t="s">
        <v>117</v>
      </c>
      <c r="D6" s="192" t="s">
        <v>118</v>
      </c>
      <c r="E6" s="198"/>
      <c r="F6" s="192" t="s">
        <v>74</v>
      </c>
      <c r="G6" s="198"/>
      <c r="H6" s="191" t="s">
        <v>119</v>
      </c>
      <c r="I6" s="198">
        <v>0</v>
      </c>
      <c r="J6" s="191" t="s">
        <v>7</v>
      </c>
      <c r="K6" s="199">
        <f t="shared" ref="K6:K25" si="0">(G6-E6-I6)*24</f>
        <v>0</v>
      </c>
      <c r="M6" s="198"/>
      <c r="N6" s="192" t="s">
        <v>74</v>
      </c>
      <c r="O6" s="198"/>
      <c r="Q6" s="200">
        <f t="shared" ref="Q6:Q25" si="1">IF(E6&lt;M6,M6,E6)</f>
        <v>0</v>
      </c>
      <c r="R6" s="192" t="s">
        <v>74</v>
      </c>
      <c r="S6" s="200">
        <f t="shared" ref="S6:S25" si="2">IF(G6&gt;O6,O6,G6)</f>
        <v>0</v>
      </c>
      <c r="U6" s="201">
        <f t="shared" ref="U6:U25" si="3">(S6-Q6)*24</f>
        <v>0</v>
      </c>
      <c r="W6" s="202"/>
    </row>
    <row r="7" spans="2:23" x14ac:dyDescent="0.4">
      <c r="B7" s="192">
        <v>2</v>
      </c>
      <c r="C7" s="197" t="s">
        <v>120</v>
      </c>
      <c r="D7" s="192" t="s">
        <v>118</v>
      </c>
      <c r="E7" s="198"/>
      <c r="F7" s="192" t="s">
        <v>74</v>
      </c>
      <c r="G7" s="198"/>
      <c r="H7" s="191" t="s">
        <v>119</v>
      </c>
      <c r="I7" s="198">
        <v>0</v>
      </c>
      <c r="J7" s="191" t="s">
        <v>7</v>
      </c>
      <c r="K7" s="199">
        <f t="shared" si="0"/>
        <v>0</v>
      </c>
      <c r="M7" s="198"/>
      <c r="N7" s="192" t="s">
        <v>74</v>
      </c>
      <c r="O7" s="198"/>
      <c r="Q7" s="200">
        <f t="shared" si="1"/>
        <v>0</v>
      </c>
      <c r="R7" s="192" t="s">
        <v>74</v>
      </c>
      <c r="S7" s="200">
        <f t="shared" si="2"/>
        <v>0</v>
      </c>
      <c r="U7" s="201">
        <f t="shared" si="3"/>
        <v>0</v>
      </c>
      <c r="W7" s="202"/>
    </row>
    <row r="8" spans="2:23" x14ac:dyDescent="0.4">
      <c r="B8" s="192">
        <v>3</v>
      </c>
      <c r="C8" s="197" t="s">
        <v>121</v>
      </c>
      <c r="D8" s="192" t="s">
        <v>118</v>
      </c>
      <c r="E8" s="198"/>
      <c r="F8" s="192" t="s">
        <v>74</v>
      </c>
      <c r="G8" s="198"/>
      <c r="H8" s="191" t="s">
        <v>119</v>
      </c>
      <c r="I8" s="198">
        <v>0</v>
      </c>
      <c r="J8" s="191" t="s">
        <v>7</v>
      </c>
      <c r="K8" s="199">
        <f t="shared" si="0"/>
        <v>0</v>
      </c>
      <c r="M8" s="198"/>
      <c r="N8" s="192" t="s">
        <v>74</v>
      </c>
      <c r="O8" s="198"/>
      <c r="Q8" s="200">
        <f t="shared" si="1"/>
        <v>0</v>
      </c>
      <c r="R8" s="192" t="s">
        <v>74</v>
      </c>
      <c r="S8" s="200">
        <f t="shared" si="2"/>
        <v>0</v>
      </c>
      <c r="U8" s="201">
        <f t="shared" si="3"/>
        <v>0</v>
      </c>
      <c r="W8" s="202"/>
    </row>
    <row r="9" spans="2:23" x14ac:dyDescent="0.4">
      <c r="B9" s="192">
        <v>4</v>
      </c>
      <c r="C9" s="197" t="s">
        <v>122</v>
      </c>
      <c r="D9" s="192" t="s">
        <v>118</v>
      </c>
      <c r="E9" s="198"/>
      <c r="F9" s="192" t="s">
        <v>74</v>
      </c>
      <c r="G9" s="198"/>
      <c r="H9" s="191" t="s">
        <v>119</v>
      </c>
      <c r="I9" s="198">
        <v>0</v>
      </c>
      <c r="J9" s="191" t="s">
        <v>7</v>
      </c>
      <c r="K9" s="199">
        <f t="shared" si="0"/>
        <v>0</v>
      </c>
      <c r="M9" s="198"/>
      <c r="N9" s="192" t="s">
        <v>74</v>
      </c>
      <c r="O9" s="198"/>
      <c r="Q9" s="200">
        <f t="shared" si="1"/>
        <v>0</v>
      </c>
      <c r="R9" s="192" t="s">
        <v>74</v>
      </c>
      <c r="S9" s="200">
        <f t="shared" si="2"/>
        <v>0</v>
      </c>
      <c r="U9" s="201">
        <f t="shared" si="3"/>
        <v>0</v>
      </c>
      <c r="W9" s="202"/>
    </row>
    <row r="10" spans="2:23" x14ac:dyDescent="0.4">
      <c r="B10" s="192">
        <v>5</v>
      </c>
      <c r="C10" s="197" t="s">
        <v>123</v>
      </c>
      <c r="D10" s="192" t="s">
        <v>118</v>
      </c>
      <c r="E10" s="198"/>
      <c r="F10" s="192" t="s">
        <v>74</v>
      </c>
      <c r="G10" s="198"/>
      <c r="H10" s="191" t="s">
        <v>119</v>
      </c>
      <c r="I10" s="198">
        <v>0</v>
      </c>
      <c r="J10" s="191" t="s">
        <v>7</v>
      </c>
      <c r="K10" s="199">
        <f t="shared" si="0"/>
        <v>0</v>
      </c>
      <c r="M10" s="198"/>
      <c r="N10" s="192" t="s">
        <v>74</v>
      </c>
      <c r="O10" s="198"/>
      <c r="Q10" s="200">
        <f t="shared" si="1"/>
        <v>0</v>
      </c>
      <c r="R10" s="192" t="s">
        <v>74</v>
      </c>
      <c r="S10" s="200">
        <f t="shared" si="2"/>
        <v>0</v>
      </c>
      <c r="U10" s="201">
        <f t="shared" si="3"/>
        <v>0</v>
      </c>
      <c r="W10" s="202"/>
    </row>
    <row r="11" spans="2:23" x14ac:dyDescent="0.4">
      <c r="B11" s="192">
        <v>6</v>
      </c>
      <c r="C11" s="197" t="s">
        <v>124</v>
      </c>
      <c r="D11" s="192" t="s">
        <v>118</v>
      </c>
      <c r="E11" s="198"/>
      <c r="F11" s="192" t="s">
        <v>74</v>
      </c>
      <c r="G11" s="198"/>
      <c r="H11" s="191" t="s">
        <v>119</v>
      </c>
      <c r="I11" s="198">
        <v>0</v>
      </c>
      <c r="J11" s="191" t="s">
        <v>7</v>
      </c>
      <c r="K11" s="199">
        <f t="shared" si="0"/>
        <v>0</v>
      </c>
      <c r="M11" s="198"/>
      <c r="N11" s="192" t="s">
        <v>74</v>
      </c>
      <c r="O11" s="198"/>
      <c r="Q11" s="200">
        <f t="shared" si="1"/>
        <v>0</v>
      </c>
      <c r="R11" s="192" t="s">
        <v>74</v>
      </c>
      <c r="S11" s="200">
        <f t="shared" si="2"/>
        <v>0</v>
      </c>
      <c r="U11" s="201">
        <f t="shared" si="3"/>
        <v>0</v>
      </c>
      <c r="W11" s="202"/>
    </row>
    <row r="12" spans="2:23" x14ac:dyDescent="0.4">
      <c r="B12" s="192">
        <v>7</v>
      </c>
      <c r="C12" s="197" t="s">
        <v>125</v>
      </c>
      <c r="D12" s="192" t="s">
        <v>118</v>
      </c>
      <c r="E12" s="198"/>
      <c r="F12" s="192" t="s">
        <v>74</v>
      </c>
      <c r="G12" s="198"/>
      <c r="H12" s="191" t="s">
        <v>119</v>
      </c>
      <c r="I12" s="198">
        <v>0</v>
      </c>
      <c r="J12" s="191" t="s">
        <v>7</v>
      </c>
      <c r="K12" s="199">
        <f t="shared" si="0"/>
        <v>0</v>
      </c>
      <c r="M12" s="198"/>
      <c r="N12" s="192" t="s">
        <v>74</v>
      </c>
      <c r="O12" s="198"/>
      <c r="Q12" s="200">
        <f t="shared" si="1"/>
        <v>0</v>
      </c>
      <c r="R12" s="192" t="s">
        <v>74</v>
      </c>
      <c r="S12" s="200">
        <f t="shared" si="2"/>
        <v>0</v>
      </c>
      <c r="U12" s="201">
        <f t="shared" si="3"/>
        <v>0</v>
      </c>
      <c r="W12" s="202"/>
    </row>
    <row r="13" spans="2:23" x14ac:dyDescent="0.4">
      <c r="B13" s="192">
        <v>8</v>
      </c>
      <c r="C13" s="197" t="s">
        <v>126</v>
      </c>
      <c r="D13" s="192" t="s">
        <v>118</v>
      </c>
      <c r="E13" s="198"/>
      <c r="F13" s="192" t="s">
        <v>74</v>
      </c>
      <c r="G13" s="198"/>
      <c r="H13" s="191" t="s">
        <v>119</v>
      </c>
      <c r="I13" s="198">
        <v>0</v>
      </c>
      <c r="J13" s="191" t="s">
        <v>7</v>
      </c>
      <c r="K13" s="199">
        <f t="shared" si="0"/>
        <v>0</v>
      </c>
      <c r="M13" s="198"/>
      <c r="N13" s="192" t="s">
        <v>74</v>
      </c>
      <c r="O13" s="198"/>
      <c r="Q13" s="200">
        <f t="shared" si="1"/>
        <v>0</v>
      </c>
      <c r="R13" s="192" t="s">
        <v>74</v>
      </c>
      <c r="S13" s="200">
        <f t="shared" si="2"/>
        <v>0</v>
      </c>
      <c r="U13" s="201">
        <f t="shared" si="3"/>
        <v>0</v>
      </c>
      <c r="W13" s="202"/>
    </row>
    <row r="14" spans="2:23" x14ac:dyDescent="0.4">
      <c r="B14" s="192">
        <v>9</v>
      </c>
      <c r="C14" s="197" t="s">
        <v>127</v>
      </c>
      <c r="D14" s="192" t="s">
        <v>118</v>
      </c>
      <c r="E14" s="198"/>
      <c r="F14" s="192" t="s">
        <v>74</v>
      </c>
      <c r="G14" s="198"/>
      <c r="H14" s="191" t="s">
        <v>119</v>
      </c>
      <c r="I14" s="198">
        <v>0</v>
      </c>
      <c r="J14" s="191" t="s">
        <v>7</v>
      </c>
      <c r="K14" s="199">
        <f t="shared" si="0"/>
        <v>0</v>
      </c>
      <c r="M14" s="198"/>
      <c r="N14" s="192" t="s">
        <v>74</v>
      </c>
      <c r="O14" s="198"/>
      <c r="Q14" s="200">
        <f t="shared" si="1"/>
        <v>0</v>
      </c>
      <c r="R14" s="192" t="s">
        <v>74</v>
      </c>
      <c r="S14" s="200">
        <f t="shared" si="2"/>
        <v>0</v>
      </c>
      <c r="U14" s="201">
        <f t="shared" si="3"/>
        <v>0</v>
      </c>
      <c r="W14" s="202"/>
    </row>
    <row r="15" spans="2:23" x14ac:dyDescent="0.4">
      <c r="B15" s="192">
        <v>10</v>
      </c>
      <c r="C15" s="197" t="s">
        <v>128</v>
      </c>
      <c r="D15" s="192" t="s">
        <v>118</v>
      </c>
      <c r="E15" s="198"/>
      <c r="F15" s="192" t="s">
        <v>74</v>
      </c>
      <c r="G15" s="198"/>
      <c r="H15" s="191" t="s">
        <v>119</v>
      </c>
      <c r="I15" s="198">
        <v>0</v>
      </c>
      <c r="J15" s="191" t="s">
        <v>7</v>
      </c>
      <c r="K15" s="199">
        <f t="shared" si="0"/>
        <v>0</v>
      </c>
      <c r="M15" s="198"/>
      <c r="N15" s="192" t="s">
        <v>74</v>
      </c>
      <c r="O15" s="198"/>
      <c r="Q15" s="200">
        <f t="shared" si="1"/>
        <v>0</v>
      </c>
      <c r="R15" s="192" t="s">
        <v>74</v>
      </c>
      <c r="S15" s="200">
        <f t="shared" si="2"/>
        <v>0</v>
      </c>
      <c r="U15" s="201">
        <f t="shared" si="3"/>
        <v>0</v>
      </c>
      <c r="W15" s="202"/>
    </row>
    <row r="16" spans="2:23" x14ac:dyDescent="0.4">
      <c r="B16" s="192">
        <v>11</v>
      </c>
      <c r="C16" s="197" t="s">
        <v>129</v>
      </c>
      <c r="D16" s="192" t="s">
        <v>118</v>
      </c>
      <c r="E16" s="198"/>
      <c r="F16" s="192" t="s">
        <v>74</v>
      </c>
      <c r="G16" s="198"/>
      <c r="H16" s="191" t="s">
        <v>119</v>
      </c>
      <c r="I16" s="198">
        <v>0</v>
      </c>
      <c r="J16" s="191" t="s">
        <v>7</v>
      </c>
      <c r="K16" s="199">
        <f t="shared" si="0"/>
        <v>0</v>
      </c>
      <c r="M16" s="198"/>
      <c r="N16" s="192" t="s">
        <v>74</v>
      </c>
      <c r="O16" s="198"/>
      <c r="Q16" s="200">
        <f t="shared" si="1"/>
        <v>0</v>
      </c>
      <c r="R16" s="192" t="s">
        <v>74</v>
      </c>
      <c r="S16" s="200">
        <f t="shared" si="2"/>
        <v>0</v>
      </c>
      <c r="U16" s="201">
        <f t="shared" si="3"/>
        <v>0</v>
      </c>
      <c r="W16" s="202"/>
    </row>
    <row r="17" spans="2:23" x14ac:dyDescent="0.4">
      <c r="B17" s="192">
        <v>12</v>
      </c>
      <c r="C17" s="197" t="s">
        <v>130</v>
      </c>
      <c r="D17" s="192" t="s">
        <v>118</v>
      </c>
      <c r="E17" s="198"/>
      <c r="F17" s="192" t="s">
        <v>74</v>
      </c>
      <c r="G17" s="198"/>
      <c r="H17" s="191" t="s">
        <v>119</v>
      </c>
      <c r="I17" s="198">
        <v>0</v>
      </c>
      <c r="J17" s="191" t="s">
        <v>7</v>
      </c>
      <c r="K17" s="199">
        <f t="shared" si="0"/>
        <v>0</v>
      </c>
      <c r="M17" s="198"/>
      <c r="N17" s="192" t="s">
        <v>74</v>
      </c>
      <c r="O17" s="198"/>
      <c r="Q17" s="200">
        <f t="shared" si="1"/>
        <v>0</v>
      </c>
      <c r="R17" s="192" t="s">
        <v>74</v>
      </c>
      <c r="S17" s="200">
        <f t="shared" si="2"/>
        <v>0</v>
      </c>
      <c r="U17" s="201">
        <f t="shared" si="3"/>
        <v>0</v>
      </c>
      <c r="W17" s="202"/>
    </row>
    <row r="18" spans="2:23" x14ac:dyDescent="0.4">
      <c r="B18" s="192">
        <v>13</v>
      </c>
      <c r="C18" s="197" t="s">
        <v>131</v>
      </c>
      <c r="D18" s="192" t="s">
        <v>118</v>
      </c>
      <c r="E18" s="198"/>
      <c r="F18" s="192" t="s">
        <v>74</v>
      </c>
      <c r="G18" s="198"/>
      <c r="H18" s="191" t="s">
        <v>119</v>
      </c>
      <c r="I18" s="198">
        <v>0</v>
      </c>
      <c r="J18" s="191" t="s">
        <v>7</v>
      </c>
      <c r="K18" s="199">
        <f t="shared" si="0"/>
        <v>0</v>
      </c>
      <c r="M18" s="198"/>
      <c r="N18" s="192" t="s">
        <v>74</v>
      </c>
      <c r="O18" s="198"/>
      <c r="Q18" s="200">
        <f t="shared" si="1"/>
        <v>0</v>
      </c>
      <c r="R18" s="192" t="s">
        <v>74</v>
      </c>
      <c r="S18" s="200">
        <f t="shared" si="2"/>
        <v>0</v>
      </c>
      <c r="U18" s="201">
        <f t="shared" si="3"/>
        <v>0</v>
      </c>
      <c r="W18" s="202"/>
    </row>
    <row r="19" spans="2:23" x14ac:dyDescent="0.4">
      <c r="B19" s="192">
        <v>14</v>
      </c>
      <c r="C19" s="197" t="s">
        <v>132</v>
      </c>
      <c r="D19" s="192" t="s">
        <v>118</v>
      </c>
      <c r="E19" s="198"/>
      <c r="F19" s="192" t="s">
        <v>74</v>
      </c>
      <c r="G19" s="198"/>
      <c r="H19" s="191" t="s">
        <v>119</v>
      </c>
      <c r="I19" s="198">
        <v>0</v>
      </c>
      <c r="J19" s="191" t="s">
        <v>7</v>
      </c>
      <c r="K19" s="199">
        <f t="shared" si="0"/>
        <v>0</v>
      </c>
      <c r="M19" s="198"/>
      <c r="N19" s="192" t="s">
        <v>74</v>
      </c>
      <c r="O19" s="198"/>
      <c r="Q19" s="200">
        <f t="shared" si="1"/>
        <v>0</v>
      </c>
      <c r="R19" s="192" t="s">
        <v>74</v>
      </c>
      <c r="S19" s="200">
        <f t="shared" si="2"/>
        <v>0</v>
      </c>
      <c r="U19" s="201">
        <f t="shared" si="3"/>
        <v>0</v>
      </c>
      <c r="W19" s="202"/>
    </row>
    <row r="20" spans="2:23" x14ac:dyDescent="0.4">
      <c r="B20" s="192">
        <v>15</v>
      </c>
      <c r="C20" s="197" t="s">
        <v>133</v>
      </c>
      <c r="D20" s="192" t="s">
        <v>118</v>
      </c>
      <c r="E20" s="198"/>
      <c r="F20" s="192" t="s">
        <v>74</v>
      </c>
      <c r="G20" s="198"/>
      <c r="H20" s="191" t="s">
        <v>119</v>
      </c>
      <c r="I20" s="198">
        <v>0</v>
      </c>
      <c r="J20" s="191" t="s">
        <v>7</v>
      </c>
      <c r="K20" s="203">
        <f t="shared" si="0"/>
        <v>0</v>
      </c>
      <c r="M20" s="198"/>
      <c r="N20" s="192" t="s">
        <v>74</v>
      </c>
      <c r="O20" s="198"/>
      <c r="Q20" s="200">
        <f t="shared" si="1"/>
        <v>0</v>
      </c>
      <c r="R20" s="192" t="s">
        <v>74</v>
      </c>
      <c r="S20" s="200">
        <f t="shared" si="2"/>
        <v>0</v>
      </c>
      <c r="U20" s="201">
        <f t="shared" si="3"/>
        <v>0</v>
      </c>
      <c r="W20" s="202"/>
    </row>
    <row r="21" spans="2:23" x14ac:dyDescent="0.4">
      <c r="B21" s="192">
        <v>16</v>
      </c>
      <c r="C21" s="197" t="s">
        <v>134</v>
      </c>
      <c r="D21" s="192" t="s">
        <v>118</v>
      </c>
      <c r="E21" s="198"/>
      <c r="F21" s="192" t="s">
        <v>74</v>
      </c>
      <c r="G21" s="198"/>
      <c r="H21" s="191" t="s">
        <v>119</v>
      </c>
      <c r="I21" s="198">
        <v>0</v>
      </c>
      <c r="J21" s="191" t="s">
        <v>7</v>
      </c>
      <c r="K21" s="199">
        <f t="shared" si="0"/>
        <v>0</v>
      </c>
      <c r="M21" s="198"/>
      <c r="N21" s="192" t="s">
        <v>74</v>
      </c>
      <c r="O21" s="198"/>
      <c r="Q21" s="200">
        <f t="shared" si="1"/>
        <v>0</v>
      </c>
      <c r="R21" s="192" t="s">
        <v>74</v>
      </c>
      <c r="S21" s="200">
        <f t="shared" si="2"/>
        <v>0</v>
      </c>
      <c r="U21" s="201">
        <f t="shared" si="3"/>
        <v>0</v>
      </c>
      <c r="W21" s="202"/>
    </row>
    <row r="22" spans="2:23" x14ac:dyDescent="0.4">
      <c r="B22" s="192">
        <v>17</v>
      </c>
      <c r="C22" s="197" t="s">
        <v>135</v>
      </c>
      <c r="D22" s="192" t="s">
        <v>118</v>
      </c>
      <c r="E22" s="198"/>
      <c r="F22" s="192" t="s">
        <v>74</v>
      </c>
      <c r="G22" s="198"/>
      <c r="H22" s="191" t="s">
        <v>119</v>
      </c>
      <c r="I22" s="198">
        <v>0</v>
      </c>
      <c r="J22" s="191" t="s">
        <v>7</v>
      </c>
      <c r="K22" s="199">
        <f t="shared" si="0"/>
        <v>0</v>
      </c>
      <c r="M22" s="198"/>
      <c r="N22" s="192" t="s">
        <v>74</v>
      </c>
      <c r="O22" s="198"/>
      <c r="Q22" s="200">
        <f t="shared" si="1"/>
        <v>0</v>
      </c>
      <c r="R22" s="192" t="s">
        <v>74</v>
      </c>
      <c r="S22" s="200">
        <f t="shared" si="2"/>
        <v>0</v>
      </c>
      <c r="U22" s="201">
        <f t="shared" si="3"/>
        <v>0</v>
      </c>
      <c r="W22" s="202"/>
    </row>
    <row r="23" spans="2:23" x14ac:dyDescent="0.4">
      <c r="B23" s="192">
        <v>18</v>
      </c>
      <c r="C23" s="197" t="s">
        <v>136</v>
      </c>
      <c r="D23" s="192" t="s">
        <v>118</v>
      </c>
      <c r="E23" s="198"/>
      <c r="F23" s="192" t="s">
        <v>74</v>
      </c>
      <c r="G23" s="198"/>
      <c r="H23" s="191" t="s">
        <v>119</v>
      </c>
      <c r="I23" s="198">
        <v>0</v>
      </c>
      <c r="J23" s="191" t="s">
        <v>7</v>
      </c>
      <c r="K23" s="199">
        <f t="shared" si="0"/>
        <v>0</v>
      </c>
      <c r="M23" s="198"/>
      <c r="N23" s="192" t="s">
        <v>74</v>
      </c>
      <c r="O23" s="198"/>
      <c r="Q23" s="200">
        <f t="shared" si="1"/>
        <v>0</v>
      </c>
      <c r="R23" s="192" t="s">
        <v>74</v>
      </c>
      <c r="S23" s="200">
        <f t="shared" si="2"/>
        <v>0</v>
      </c>
      <c r="U23" s="201">
        <f t="shared" si="3"/>
        <v>0</v>
      </c>
      <c r="W23" s="202"/>
    </row>
    <row r="24" spans="2:23" x14ac:dyDescent="0.4">
      <c r="B24" s="192">
        <v>19</v>
      </c>
      <c r="C24" s="197" t="s">
        <v>137</v>
      </c>
      <c r="D24" s="192" t="s">
        <v>118</v>
      </c>
      <c r="E24" s="198"/>
      <c r="F24" s="192" t="s">
        <v>74</v>
      </c>
      <c r="G24" s="198"/>
      <c r="H24" s="191" t="s">
        <v>119</v>
      </c>
      <c r="I24" s="198">
        <v>0</v>
      </c>
      <c r="J24" s="191" t="s">
        <v>7</v>
      </c>
      <c r="K24" s="199">
        <f t="shared" si="0"/>
        <v>0</v>
      </c>
      <c r="M24" s="198"/>
      <c r="N24" s="192" t="s">
        <v>74</v>
      </c>
      <c r="O24" s="198"/>
      <c r="Q24" s="200">
        <f t="shared" si="1"/>
        <v>0</v>
      </c>
      <c r="R24" s="192" t="s">
        <v>74</v>
      </c>
      <c r="S24" s="200">
        <f t="shared" si="2"/>
        <v>0</v>
      </c>
      <c r="U24" s="201">
        <f t="shared" si="3"/>
        <v>0</v>
      </c>
      <c r="W24" s="202"/>
    </row>
    <row r="25" spans="2:23" x14ac:dyDescent="0.4">
      <c r="B25" s="192">
        <v>20</v>
      </c>
      <c r="C25" s="197" t="s">
        <v>138</v>
      </c>
      <c r="D25" s="192" t="s">
        <v>118</v>
      </c>
      <c r="E25" s="198"/>
      <c r="F25" s="192" t="s">
        <v>74</v>
      </c>
      <c r="G25" s="198"/>
      <c r="H25" s="191" t="s">
        <v>119</v>
      </c>
      <c r="I25" s="198">
        <v>0</v>
      </c>
      <c r="J25" s="191" t="s">
        <v>7</v>
      </c>
      <c r="K25" s="199">
        <f t="shared" si="0"/>
        <v>0</v>
      </c>
      <c r="M25" s="198"/>
      <c r="N25" s="192" t="s">
        <v>74</v>
      </c>
      <c r="O25" s="198"/>
      <c r="Q25" s="200">
        <f t="shared" si="1"/>
        <v>0</v>
      </c>
      <c r="R25" s="192" t="s">
        <v>74</v>
      </c>
      <c r="S25" s="200">
        <f t="shared" si="2"/>
        <v>0</v>
      </c>
      <c r="U25" s="201">
        <f t="shared" si="3"/>
        <v>0</v>
      </c>
      <c r="W25" s="202"/>
    </row>
    <row r="26" spans="2:23" x14ac:dyDescent="0.4">
      <c r="B26" s="192">
        <v>21</v>
      </c>
      <c r="C26" s="197" t="s">
        <v>139</v>
      </c>
      <c r="D26" s="192" t="s">
        <v>118</v>
      </c>
      <c r="E26" s="204"/>
      <c r="F26" s="192" t="s">
        <v>74</v>
      </c>
      <c r="G26" s="204"/>
      <c r="H26" s="191" t="s">
        <v>119</v>
      </c>
      <c r="I26" s="204"/>
      <c r="J26" s="191" t="s">
        <v>7</v>
      </c>
      <c r="K26" s="197">
        <v>1</v>
      </c>
      <c r="M26" s="199"/>
      <c r="N26" s="192" t="s">
        <v>74</v>
      </c>
      <c r="O26" s="199"/>
      <c r="Q26" s="199"/>
      <c r="R26" s="192" t="s">
        <v>74</v>
      </c>
      <c r="S26" s="199"/>
      <c r="U26" s="197">
        <v>1</v>
      </c>
      <c r="W26" s="202"/>
    </row>
    <row r="27" spans="2:23" x14ac:dyDescent="0.4">
      <c r="B27" s="192">
        <v>22</v>
      </c>
      <c r="C27" s="197" t="s">
        <v>140</v>
      </c>
      <c r="D27" s="192" t="s">
        <v>118</v>
      </c>
      <c r="E27" s="204"/>
      <c r="F27" s="192" t="s">
        <v>74</v>
      </c>
      <c r="G27" s="204"/>
      <c r="H27" s="191" t="s">
        <v>119</v>
      </c>
      <c r="I27" s="204"/>
      <c r="J27" s="191" t="s">
        <v>7</v>
      </c>
      <c r="K27" s="197">
        <v>2</v>
      </c>
      <c r="M27" s="199"/>
      <c r="N27" s="192" t="s">
        <v>74</v>
      </c>
      <c r="O27" s="199"/>
      <c r="Q27" s="199"/>
      <c r="R27" s="192" t="s">
        <v>74</v>
      </c>
      <c r="S27" s="199"/>
      <c r="U27" s="197">
        <v>2</v>
      </c>
      <c r="W27" s="202"/>
    </row>
    <row r="28" spans="2:23" x14ac:dyDescent="0.4">
      <c r="B28" s="192">
        <v>23</v>
      </c>
      <c r="C28" s="197" t="s">
        <v>141</v>
      </c>
      <c r="D28" s="192" t="s">
        <v>118</v>
      </c>
      <c r="E28" s="204"/>
      <c r="F28" s="192" t="s">
        <v>74</v>
      </c>
      <c r="G28" s="204"/>
      <c r="H28" s="191" t="s">
        <v>119</v>
      </c>
      <c r="I28" s="204"/>
      <c r="J28" s="191" t="s">
        <v>7</v>
      </c>
      <c r="K28" s="197">
        <v>3</v>
      </c>
      <c r="M28" s="199"/>
      <c r="N28" s="192" t="s">
        <v>74</v>
      </c>
      <c r="O28" s="199"/>
      <c r="Q28" s="199"/>
      <c r="R28" s="192" t="s">
        <v>74</v>
      </c>
      <c r="S28" s="199"/>
      <c r="U28" s="197">
        <v>3</v>
      </c>
      <c r="W28" s="202"/>
    </row>
    <row r="29" spans="2:23" x14ac:dyDescent="0.4">
      <c r="B29" s="192">
        <v>24</v>
      </c>
      <c r="C29" s="197" t="s">
        <v>142</v>
      </c>
      <c r="D29" s="192" t="s">
        <v>118</v>
      </c>
      <c r="E29" s="204"/>
      <c r="F29" s="192" t="s">
        <v>74</v>
      </c>
      <c r="G29" s="204"/>
      <c r="H29" s="191" t="s">
        <v>119</v>
      </c>
      <c r="I29" s="204"/>
      <c r="J29" s="191" t="s">
        <v>7</v>
      </c>
      <c r="K29" s="197">
        <v>4</v>
      </c>
      <c r="M29" s="199"/>
      <c r="N29" s="192" t="s">
        <v>74</v>
      </c>
      <c r="O29" s="199"/>
      <c r="Q29" s="199"/>
      <c r="R29" s="192" t="s">
        <v>74</v>
      </c>
      <c r="S29" s="199"/>
      <c r="U29" s="197">
        <v>4</v>
      </c>
      <c r="W29" s="202"/>
    </row>
    <row r="30" spans="2:23" x14ac:dyDescent="0.4">
      <c r="B30" s="192">
        <v>25</v>
      </c>
      <c r="C30" s="197" t="s">
        <v>143</v>
      </c>
      <c r="D30" s="192" t="s">
        <v>118</v>
      </c>
      <c r="E30" s="204"/>
      <c r="F30" s="192" t="s">
        <v>74</v>
      </c>
      <c r="G30" s="204"/>
      <c r="H30" s="191" t="s">
        <v>119</v>
      </c>
      <c r="I30" s="204"/>
      <c r="J30" s="191" t="s">
        <v>7</v>
      </c>
      <c r="K30" s="197">
        <v>4</v>
      </c>
      <c r="M30" s="199"/>
      <c r="N30" s="192" t="s">
        <v>74</v>
      </c>
      <c r="O30" s="199"/>
      <c r="Q30" s="199"/>
      <c r="R30" s="192" t="s">
        <v>74</v>
      </c>
      <c r="S30" s="199"/>
      <c r="U30" s="197">
        <v>3</v>
      </c>
      <c r="W30" s="202"/>
    </row>
    <row r="31" spans="2:23" x14ac:dyDescent="0.4">
      <c r="B31" s="192">
        <v>26</v>
      </c>
      <c r="C31" s="197" t="s">
        <v>144</v>
      </c>
      <c r="D31" s="192" t="s">
        <v>118</v>
      </c>
      <c r="E31" s="204"/>
      <c r="F31" s="192" t="s">
        <v>74</v>
      </c>
      <c r="G31" s="204"/>
      <c r="H31" s="191" t="s">
        <v>119</v>
      </c>
      <c r="I31" s="204"/>
      <c r="J31" s="191" t="s">
        <v>7</v>
      </c>
      <c r="K31" s="197">
        <v>5</v>
      </c>
      <c r="M31" s="199"/>
      <c r="N31" s="192" t="s">
        <v>74</v>
      </c>
      <c r="O31" s="199"/>
      <c r="Q31" s="199"/>
      <c r="R31" s="192" t="s">
        <v>74</v>
      </c>
      <c r="S31" s="199"/>
      <c r="U31" s="197">
        <v>5</v>
      </c>
      <c r="W31" s="202"/>
    </row>
    <row r="32" spans="2:23" x14ac:dyDescent="0.4">
      <c r="B32" s="192">
        <v>27</v>
      </c>
      <c r="C32" s="197" t="s">
        <v>145</v>
      </c>
      <c r="D32" s="192" t="s">
        <v>118</v>
      </c>
      <c r="E32" s="204"/>
      <c r="F32" s="192" t="s">
        <v>74</v>
      </c>
      <c r="G32" s="204"/>
      <c r="H32" s="191" t="s">
        <v>119</v>
      </c>
      <c r="I32" s="204"/>
      <c r="J32" s="191" t="s">
        <v>7</v>
      </c>
      <c r="K32" s="197">
        <v>0</v>
      </c>
      <c r="M32" s="199"/>
      <c r="N32" s="192" t="s">
        <v>74</v>
      </c>
      <c r="O32" s="199"/>
      <c r="Q32" s="199"/>
      <c r="R32" s="192" t="s">
        <v>74</v>
      </c>
      <c r="S32" s="199"/>
      <c r="U32" s="197">
        <v>0</v>
      </c>
      <c r="W32" s="202" t="s">
        <v>146</v>
      </c>
    </row>
    <row r="33" spans="2:23" x14ac:dyDescent="0.4">
      <c r="B33" s="192">
        <v>28</v>
      </c>
      <c r="C33" s="197" t="s">
        <v>147</v>
      </c>
      <c r="D33" s="192" t="s">
        <v>118</v>
      </c>
      <c r="E33" s="204"/>
      <c r="F33" s="192" t="s">
        <v>74</v>
      </c>
      <c r="G33" s="204"/>
      <c r="H33" s="191" t="s">
        <v>119</v>
      </c>
      <c r="I33" s="204"/>
      <c r="J33" s="191" t="s">
        <v>7</v>
      </c>
      <c r="K33" s="197"/>
      <c r="M33" s="199"/>
      <c r="N33" s="192" t="s">
        <v>74</v>
      </c>
      <c r="O33" s="199"/>
      <c r="Q33" s="199"/>
      <c r="R33" s="192" t="s">
        <v>74</v>
      </c>
      <c r="S33" s="199"/>
      <c r="U33" s="197"/>
      <c r="W33" s="202"/>
    </row>
    <row r="34" spans="2:23" x14ac:dyDescent="0.4">
      <c r="B34" s="192">
        <v>29</v>
      </c>
      <c r="C34" s="197" t="s">
        <v>147</v>
      </c>
      <c r="D34" s="192" t="s">
        <v>118</v>
      </c>
      <c r="E34" s="204"/>
      <c r="F34" s="192" t="s">
        <v>74</v>
      </c>
      <c r="G34" s="204"/>
      <c r="H34" s="191" t="s">
        <v>119</v>
      </c>
      <c r="I34" s="204"/>
      <c r="J34" s="191" t="s">
        <v>7</v>
      </c>
      <c r="K34" s="197"/>
      <c r="M34" s="199"/>
      <c r="N34" s="192" t="s">
        <v>74</v>
      </c>
      <c r="O34" s="199"/>
      <c r="Q34" s="199"/>
      <c r="R34" s="192" t="s">
        <v>74</v>
      </c>
      <c r="S34" s="199"/>
      <c r="U34" s="197"/>
      <c r="W34" s="202"/>
    </row>
    <row r="35" spans="2:23" x14ac:dyDescent="0.4">
      <c r="B35" s="192">
        <v>30</v>
      </c>
      <c r="C35" s="197" t="s">
        <v>147</v>
      </c>
      <c r="D35" s="192" t="s">
        <v>118</v>
      </c>
      <c r="E35" s="204"/>
      <c r="F35" s="192" t="s">
        <v>74</v>
      </c>
      <c r="G35" s="204"/>
      <c r="H35" s="191" t="s">
        <v>119</v>
      </c>
      <c r="I35" s="204"/>
      <c r="J35" s="191" t="s">
        <v>7</v>
      </c>
      <c r="K35" s="197"/>
      <c r="M35" s="199"/>
      <c r="N35" s="192" t="s">
        <v>74</v>
      </c>
      <c r="O35" s="199"/>
      <c r="Q35" s="199"/>
      <c r="R35" s="192" t="s">
        <v>74</v>
      </c>
      <c r="S35" s="199"/>
      <c r="U35" s="197"/>
      <c r="W35" s="202"/>
    </row>
    <row r="36" spans="2:23" x14ac:dyDescent="0.4">
      <c r="C36" s="194"/>
    </row>
    <row r="37" spans="2:23" x14ac:dyDescent="0.4">
      <c r="C37" s="205" t="s">
        <v>148</v>
      </c>
    </row>
    <row r="38" spans="2:23" x14ac:dyDescent="0.4">
      <c r="C38" s="205" t="s">
        <v>149</v>
      </c>
    </row>
    <row r="39" spans="2:23" x14ac:dyDescent="0.4">
      <c r="C39" s="205" t="s">
        <v>150</v>
      </c>
    </row>
    <row r="40" spans="2:23" x14ac:dyDescent="0.4">
      <c r="C40" s="205" t="s">
        <v>151</v>
      </c>
    </row>
    <row r="41" spans="2:23" x14ac:dyDescent="0.4">
      <c r="C41" s="194" t="s">
        <v>152</v>
      </c>
    </row>
    <row r="42" spans="2:23" x14ac:dyDescent="0.4">
      <c r="C42" s="194" t="s">
        <v>153</v>
      </c>
    </row>
  </sheetData>
  <mergeCells count="4">
    <mergeCell ref="E4:K4"/>
    <mergeCell ref="M4:O4"/>
    <mergeCell ref="Q4:U4"/>
    <mergeCell ref="W4:W5"/>
  </mergeCells>
  <phoneticPr fontId="21"/>
  <pageMargins left="0.15763888888888899" right="0.15763888888888899" top="0.55138888888888904" bottom="0.35416666666666702" header="0.51180555555555496" footer="0.51180555555555496"/>
  <pageSetup paperSize="9" scale="53" firstPageNumber="0" fitToHeight="0"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09"/>
  <sheetViews>
    <sheetView showGridLines="0" view="pageBreakPreview" zoomScale="75" zoomScaleNormal="55" zoomScaleSheetLayoutView="75" workbookViewId="0"/>
  </sheetViews>
  <sheetFormatPr defaultRowHeight="18.75" x14ac:dyDescent="0.4"/>
  <cols>
    <col min="1" max="1" width="0.875" style="84" customWidth="1"/>
    <col min="2" max="58" width="5.75" style="84" customWidth="1"/>
    <col min="59" max="59" width="1.125" style="84" customWidth="1"/>
    <col min="60" max="1025" width="4.5" style="84" customWidth="1"/>
  </cols>
  <sheetData>
    <row r="1" spans="2:63" s="85" customFormat="1" ht="20.25" customHeight="1" x14ac:dyDescent="0.4">
      <c r="C1" s="86" t="s">
        <v>0</v>
      </c>
      <c r="D1" s="86"/>
      <c r="E1" s="86"/>
      <c r="F1" s="86"/>
      <c r="I1" s="87" t="s">
        <v>66</v>
      </c>
      <c r="L1" s="86"/>
      <c r="M1" s="86"/>
      <c r="N1" s="86"/>
      <c r="O1" s="86"/>
      <c r="P1" s="86"/>
      <c r="Q1" s="86"/>
      <c r="R1" s="86"/>
      <c r="S1" s="86"/>
      <c r="AO1" s="89" t="s">
        <v>67</v>
      </c>
      <c r="AP1" s="443" t="s">
        <v>154</v>
      </c>
      <c r="AQ1" s="443"/>
      <c r="AR1" s="443"/>
      <c r="AS1" s="443"/>
      <c r="AT1" s="443"/>
      <c r="AU1" s="443"/>
      <c r="AV1" s="443"/>
      <c r="AW1" s="443"/>
      <c r="AX1" s="443"/>
      <c r="AY1" s="443"/>
      <c r="AZ1" s="443"/>
      <c r="BA1" s="443"/>
      <c r="BB1" s="443"/>
      <c r="BC1" s="443"/>
      <c r="BD1" s="443"/>
      <c r="BE1" s="443"/>
      <c r="BF1" s="89" t="s">
        <v>5</v>
      </c>
    </row>
    <row r="2" spans="2:63" s="90" customFormat="1" ht="20.25" customHeight="1" x14ac:dyDescent="0.4">
      <c r="F2" s="87"/>
      <c r="I2" s="87"/>
      <c r="J2" s="87"/>
      <c r="L2" s="89"/>
      <c r="M2" s="89"/>
      <c r="N2" s="89"/>
      <c r="O2" s="89"/>
      <c r="P2" s="89"/>
      <c r="Q2" s="89"/>
      <c r="R2" s="89"/>
      <c r="S2" s="89"/>
      <c r="X2" s="9" t="s">
        <v>6</v>
      </c>
      <c r="Y2" s="373">
        <v>6</v>
      </c>
      <c r="Z2" s="373"/>
      <c r="AA2" s="9" t="s">
        <v>3</v>
      </c>
      <c r="AB2" s="415">
        <f>IF(Y2=0,"",YEAR(DATE(2018+Y2,1,1)))</f>
        <v>2024</v>
      </c>
      <c r="AC2" s="415"/>
      <c r="AD2" s="10" t="s">
        <v>7</v>
      </c>
      <c r="AE2" s="10" t="s">
        <v>8</v>
      </c>
      <c r="AF2" s="373">
        <v>4</v>
      </c>
      <c r="AG2" s="373"/>
      <c r="AH2" s="10" t="s">
        <v>9</v>
      </c>
      <c r="AO2" s="89" t="s">
        <v>69</v>
      </c>
      <c r="AP2" s="372"/>
      <c r="AQ2" s="372"/>
      <c r="AR2" s="372"/>
      <c r="AS2" s="372"/>
      <c r="AT2" s="372"/>
      <c r="AU2" s="372"/>
      <c r="AV2" s="372"/>
      <c r="AW2" s="372"/>
      <c r="AX2" s="372"/>
      <c r="AY2" s="372"/>
      <c r="AZ2" s="372"/>
      <c r="BA2" s="372"/>
      <c r="BB2" s="372"/>
      <c r="BC2" s="372"/>
      <c r="BD2" s="372"/>
      <c r="BE2" s="372"/>
      <c r="BF2" s="89" t="s">
        <v>5</v>
      </c>
      <c r="BG2" s="89"/>
      <c r="BH2" s="89"/>
      <c r="BI2" s="89"/>
    </row>
    <row r="3" spans="2:63" s="90" customFormat="1" ht="20.25" customHeight="1" x14ac:dyDescent="0.4">
      <c r="F3" s="87"/>
      <c r="I3" s="87"/>
      <c r="K3" s="89"/>
      <c r="L3" s="89"/>
      <c r="M3" s="89"/>
      <c r="N3" s="89"/>
      <c r="O3" s="89"/>
      <c r="P3" s="89"/>
      <c r="Q3" s="89"/>
      <c r="Y3" s="206"/>
      <c r="Z3" s="206"/>
      <c r="AA3" s="207"/>
      <c r="AB3" s="208"/>
      <c r="AC3" s="207"/>
      <c r="AZ3" s="97" t="s">
        <v>11</v>
      </c>
      <c r="BA3" s="375" t="s">
        <v>12</v>
      </c>
      <c r="BB3" s="375"/>
      <c r="BC3" s="375"/>
      <c r="BD3" s="375"/>
      <c r="BE3" s="89"/>
    </row>
    <row r="4" spans="2:63" s="90" customFormat="1" ht="20.25" customHeight="1" x14ac:dyDescent="0.4">
      <c r="F4" s="87"/>
      <c r="I4" s="87"/>
      <c r="K4" s="89"/>
      <c r="L4" s="89"/>
      <c r="M4" s="89"/>
      <c r="N4" s="89"/>
      <c r="O4" s="89"/>
      <c r="P4" s="89"/>
      <c r="Q4" s="89"/>
      <c r="Y4" s="206"/>
      <c r="Z4" s="206"/>
      <c r="AA4" s="207"/>
      <c r="AB4" s="208"/>
      <c r="AC4" s="207"/>
      <c r="AZ4" s="97" t="s">
        <v>13</v>
      </c>
      <c r="BA4" s="375" t="s">
        <v>14</v>
      </c>
      <c r="BB4" s="375"/>
      <c r="BC4" s="375"/>
      <c r="BD4" s="375"/>
      <c r="BE4" s="89"/>
    </row>
    <row r="5" spans="2:63" s="90" customFormat="1" ht="5.0999999999999996" customHeight="1" x14ac:dyDescent="0.4">
      <c r="F5" s="87"/>
      <c r="I5" s="87"/>
      <c r="K5" s="89"/>
      <c r="L5" s="89"/>
      <c r="M5" s="89"/>
      <c r="N5" s="89"/>
      <c r="O5" s="89"/>
      <c r="P5" s="89"/>
      <c r="Q5" s="89"/>
      <c r="Y5" s="133"/>
      <c r="Z5" s="133"/>
      <c r="AF5" s="85"/>
      <c r="AG5" s="85"/>
      <c r="AH5" s="85"/>
      <c r="AI5" s="85"/>
      <c r="AJ5" s="85"/>
      <c r="AK5" s="85"/>
      <c r="AL5" s="85"/>
      <c r="AM5" s="85"/>
      <c r="AN5" s="85"/>
      <c r="AO5" s="85"/>
      <c r="AP5" s="85"/>
      <c r="AQ5" s="85"/>
      <c r="AR5" s="85"/>
      <c r="AS5" s="85"/>
      <c r="AT5" s="85"/>
      <c r="AU5" s="85"/>
      <c r="AV5" s="85"/>
      <c r="AW5" s="85"/>
      <c r="AX5" s="85"/>
      <c r="AY5" s="85"/>
      <c r="AZ5" s="85"/>
      <c r="BA5" s="85"/>
      <c r="BB5" s="85"/>
      <c r="BC5" s="85"/>
      <c r="BD5" s="99"/>
      <c r="BE5" s="99"/>
    </row>
    <row r="6" spans="2:63" s="90" customFormat="1" ht="21" customHeight="1" x14ac:dyDescent="0.4">
      <c r="B6" s="100"/>
      <c r="C6" s="111"/>
      <c r="D6" s="111"/>
      <c r="E6" s="111"/>
      <c r="F6" s="111"/>
      <c r="G6" s="104"/>
      <c r="H6" s="104"/>
      <c r="I6" s="104"/>
      <c r="J6" s="23"/>
      <c r="K6" s="104"/>
      <c r="L6" s="104"/>
      <c r="M6" s="104"/>
      <c r="N6" s="91"/>
      <c r="O6" s="91"/>
      <c r="P6" s="91"/>
      <c r="Q6" s="91"/>
      <c r="R6" s="91"/>
      <c r="S6" s="91"/>
      <c r="T6" s="91"/>
      <c r="U6" s="91"/>
      <c r="V6" s="91"/>
      <c r="W6" s="91"/>
      <c r="X6" s="91"/>
      <c r="Y6" s="91"/>
      <c r="Z6" s="91"/>
      <c r="AA6" s="91"/>
      <c r="AB6" s="91"/>
      <c r="AC6" s="91"/>
      <c r="AD6" s="91"/>
      <c r="AE6" s="91"/>
      <c r="AF6" s="28"/>
      <c r="AG6" s="28"/>
      <c r="AH6" s="28"/>
      <c r="AI6" s="28"/>
      <c r="AJ6" s="28"/>
      <c r="AK6" s="28" t="s">
        <v>155</v>
      </c>
      <c r="AL6" s="85"/>
      <c r="AM6" s="85"/>
      <c r="AN6" s="85"/>
      <c r="AO6" s="85"/>
      <c r="AP6" s="85"/>
      <c r="AQ6" s="85"/>
      <c r="AS6" s="209"/>
      <c r="AT6" s="209"/>
      <c r="AU6" s="210"/>
      <c r="AV6" s="85"/>
      <c r="AW6" s="376">
        <v>40</v>
      </c>
      <c r="AX6" s="376"/>
      <c r="AY6" s="211" t="s">
        <v>16</v>
      </c>
      <c r="AZ6" s="103"/>
      <c r="BA6" s="376">
        <v>160</v>
      </c>
      <c r="BB6" s="376"/>
      <c r="BC6" s="210" t="s">
        <v>17</v>
      </c>
      <c r="BD6" s="85"/>
      <c r="BE6" s="99"/>
    </row>
    <row r="7" spans="2:63" s="90" customFormat="1" ht="5.0999999999999996" customHeight="1" x14ac:dyDescent="0.4">
      <c r="B7" s="100"/>
      <c r="C7" s="102"/>
      <c r="D7" s="102"/>
      <c r="E7" s="102"/>
      <c r="F7" s="104"/>
      <c r="G7" s="104"/>
      <c r="H7" s="104"/>
      <c r="I7" s="104"/>
      <c r="J7" s="104"/>
      <c r="K7" s="104"/>
      <c r="L7" s="104"/>
      <c r="M7" s="104"/>
      <c r="N7" s="91"/>
      <c r="O7" s="91"/>
      <c r="P7" s="91"/>
      <c r="Q7" s="91"/>
      <c r="R7" s="91"/>
      <c r="S7" s="91"/>
      <c r="T7" s="91"/>
      <c r="U7" s="91"/>
      <c r="V7" s="91"/>
      <c r="W7" s="91"/>
      <c r="X7" s="91"/>
      <c r="Y7" s="91"/>
      <c r="Z7" s="91"/>
      <c r="AA7" s="91"/>
      <c r="AB7" s="91"/>
      <c r="AC7" s="91"/>
      <c r="AD7" s="91"/>
      <c r="AE7" s="91"/>
      <c r="AF7" s="28"/>
      <c r="AG7" s="28"/>
      <c r="AH7" s="28"/>
      <c r="AI7" s="28"/>
      <c r="AJ7" s="28"/>
      <c r="AK7" s="28"/>
      <c r="AL7" s="28"/>
      <c r="AM7" s="28"/>
      <c r="AN7" s="28"/>
      <c r="AO7" s="28"/>
      <c r="AP7" s="28"/>
      <c r="AQ7" s="28"/>
      <c r="AR7" s="28"/>
      <c r="AS7" s="28"/>
      <c r="AT7" s="28"/>
      <c r="AU7" s="28"/>
      <c r="AV7" s="28"/>
      <c r="AW7" s="31"/>
      <c r="AX7" s="31"/>
      <c r="AY7" s="31"/>
      <c r="AZ7" s="31"/>
      <c r="BA7" s="31"/>
      <c r="BB7" s="31"/>
      <c r="BC7" s="28"/>
      <c r="BD7" s="126"/>
      <c r="BE7" s="126"/>
      <c r="BF7" s="91"/>
    </row>
    <row r="8" spans="2:63" s="90" customFormat="1" ht="21" customHeight="1" x14ac:dyDescent="0.4">
      <c r="B8" s="107"/>
      <c r="C8" s="26"/>
      <c r="D8" s="26"/>
      <c r="E8" s="26"/>
      <c r="F8" s="18"/>
      <c r="G8" s="18"/>
      <c r="H8" s="18"/>
      <c r="I8" s="18"/>
      <c r="J8" s="18"/>
      <c r="K8" s="18"/>
      <c r="L8" s="18"/>
      <c r="M8" s="18"/>
      <c r="N8" s="91"/>
      <c r="O8" s="91"/>
      <c r="P8" s="91"/>
      <c r="Q8" s="91"/>
      <c r="R8" s="91"/>
      <c r="S8" s="91"/>
      <c r="T8" s="91"/>
      <c r="U8" s="91"/>
      <c r="V8" s="91"/>
      <c r="W8" s="91"/>
      <c r="X8" s="91"/>
      <c r="Y8" s="91"/>
      <c r="Z8" s="91"/>
      <c r="AA8" s="91"/>
      <c r="AB8" s="91"/>
      <c r="AC8" s="91"/>
      <c r="AD8" s="91"/>
      <c r="AE8" s="91"/>
      <c r="AF8" s="102"/>
      <c r="AG8" s="111"/>
      <c r="AH8" s="27"/>
      <c r="AI8" s="110"/>
      <c r="AJ8" s="111"/>
      <c r="AL8" s="28" t="s">
        <v>156</v>
      </c>
      <c r="AM8" s="28"/>
      <c r="AN8" s="27"/>
      <c r="AO8" s="28"/>
      <c r="AP8" s="111"/>
      <c r="AQ8" s="111"/>
      <c r="AR8" s="27"/>
      <c r="AS8" s="28"/>
      <c r="AT8" s="113"/>
      <c r="AU8" s="113"/>
      <c r="AV8" s="113"/>
      <c r="AW8" s="31"/>
      <c r="AX8" s="31"/>
      <c r="AY8" s="212" t="s">
        <v>157</v>
      </c>
      <c r="AZ8" s="31"/>
      <c r="BA8" s="376"/>
      <c r="BB8" s="376"/>
      <c r="BC8" s="210" t="s">
        <v>158</v>
      </c>
      <c r="BE8" s="28"/>
      <c r="BF8" s="91"/>
      <c r="BI8" s="89"/>
      <c r="BJ8" s="89"/>
      <c r="BK8" s="89"/>
    </row>
    <row r="9" spans="2:63" s="90" customFormat="1" ht="5.0999999999999996" customHeight="1" x14ac:dyDescent="0.4">
      <c r="B9" s="107"/>
      <c r="C9" s="26"/>
      <c r="D9" s="26"/>
      <c r="E9" s="26"/>
      <c r="F9" s="18"/>
      <c r="G9" s="18"/>
      <c r="H9" s="18"/>
      <c r="I9" s="18"/>
      <c r="J9" s="18"/>
      <c r="K9" s="18"/>
      <c r="L9" s="18"/>
      <c r="M9" s="18"/>
      <c r="N9" s="91"/>
      <c r="O9" s="91"/>
      <c r="P9" s="91"/>
      <c r="Q9" s="91"/>
      <c r="R9" s="91"/>
      <c r="S9" s="91"/>
      <c r="T9" s="91"/>
      <c r="U9" s="91"/>
      <c r="V9" s="91"/>
      <c r="W9" s="91"/>
      <c r="X9" s="91"/>
      <c r="Y9" s="91"/>
      <c r="Z9" s="91"/>
      <c r="AA9" s="91"/>
      <c r="AB9" s="91"/>
      <c r="AC9" s="91"/>
      <c r="AD9" s="91"/>
      <c r="AE9" s="91"/>
      <c r="AF9" s="102"/>
      <c r="AG9" s="111"/>
      <c r="AH9" s="27"/>
      <c r="AI9" s="110"/>
      <c r="AJ9" s="111"/>
      <c r="AK9" s="111"/>
      <c r="AL9" s="111"/>
      <c r="AM9" s="111"/>
      <c r="AN9" s="27"/>
      <c r="AO9" s="28"/>
      <c r="AP9" s="113"/>
      <c r="AQ9" s="113"/>
      <c r="AR9" s="113"/>
      <c r="AS9" s="28"/>
      <c r="AT9" s="28"/>
      <c r="AU9" s="28"/>
      <c r="AV9" s="28"/>
      <c r="AW9" s="28"/>
      <c r="AX9" s="28"/>
      <c r="AY9" s="28"/>
      <c r="AZ9" s="28"/>
      <c r="BA9" s="28"/>
      <c r="BB9" s="28"/>
      <c r="BC9" s="28"/>
      <c r="BD9" s="28"/>
      <c r="BE9" s="28"/>
      <c r="BF9" s="91"/>
      <c r="BI9" s="89"/>
      <c r="BJ9" s="89"/>
      <c r="BK9" s="89"/>
    </row>
    <row r="10" spans="2:63" s="90" customFormat="1" ht="21" customHeight="1" x14ac:dyDescent="0.4">
      <c r="P10" s="104"/>
      <c r="Q10" s="104"/>
      <c r="R10" s="101"/>
      <c r="S10" s="438"/>
      <c r="T10" s="438"/>
      <c r="U10" s="100"/>
      <c r="V10" s="22"/>
      <c r="W10" s="91"/>
      <c r="X10" s="91"/>
      <c r="Y10" s="102"/>
      <c r="Z10" s="108"/>
      <c r="AA10" s="100"/>
      <c r="AB10" s="102"/>
      <c r="AC10" s="102"/>
      <c r="AD10" s="102"/>
      <c r="AE10" s="109"/>
      <c r="AF10" s="110"/>
      <c r="AG10" s="110"/>
      <c r="AH10" s="110"/>
      <c r="AI10" s="111"/>
      <c r="AJ10" s="101"/>
      <c r="AK10" s="108"/>
      <c r="AL10" s="28"/>
      <c r="AM10" s="27"/>
      <c r="AN10" s="27"/>
      <c r="AO10" s="27"/>
      <c r="AP10" s="27"/>
      <c r="AQ10" s="100" t="s">
        <v>159</v>
      </c>
      <c r="AR10" s="27"/>
      <c r="AS10" s="27"/>
      <c r="AT10" s="27"/>
      <c r="AU10" s="27"/>
      <c r="AV10" s="27"/>
      <c r="AW10" s="27"/>
      <c r="AX10" s="27"/>
      <c r="AY10" s="27"/>
      <c r="AZ10" s="27"/>
      <c r="BA10" s="102"/>
      <c r="BB10" s="110"/>
      <c r="BC10" s="111"/>
      <c r="BD10" s="111"/>
      <c r="BE10" s="102"/>
      <c r="BF10" s="111"/>
      <c r="BI10" s="89"/>
      <c r="BJ10" s="89"/>
      <c r="BK10" s="89"/>
    </row>
    <row r="11" spans="2:63" s="90" customFormat="1" ht="21" customHeight="1" x14ac:dyDescent="0.4">
      <c r="P11" s="27"/>
      <c r="Q11" s="111"/>
      <c r="R11" s="111"/>
      <c r="S11" s="111"/>
      <c r="T11" s="111"/>
      <c r="U11" s="91"/>
      <c r="V11" s="91"/>
      <c r="W11" s="91"/>
      <c r="X11" s="91"/>
      <c r="Y11" s="27"/>
      <c r="Z11" s="111"/>
      <c r="AA11" s="111"/>
      <c r="AB11" s="27"/>
      <c r="AC11" s="27"/>
      <c r="AD11" s="27"/>
      <c r="AE11" s="109"/>
      <c r="AF11" s="102"/>
      <c r="AG11" s="110"/>
      <c r="AH11" s="111"/>
      <c r="AI11" s="110"/>
      <c r="AJ11" s="111"/>
      <c r="AK11" s="111"/>
      <c r="AL11" s="111"/>
      <c r="AM11" s="102"/>
      <c r="AN11" s="100"/>
      <c r="AO11" s="102"/>
      <c r="AP11" s="102"/>
      <c r="AQ11" s="100" t="s">
        <v>160</v>
      </c>
      <c r="AR11" s="111"/>
      <c r="AS11" s="111"/>
      <c r="AT11" s="111"/>
      <c r="AU11" s="111"/>
      <c r="AV11" s="111"/>
      <c r="AW11" s="111"/>
      <c r="AX11" s="111"/>
      <c r="AY11" s="111"/>
      <c r="AZ11" s="401">
        <v>0.29166666666666702</v>
      </c>
      <c r="BA11" s="401"/>
      <c r="BB11" s="401"/>
      <c r="BC11" s="23" t="s">
        <v>74</v>
      </c>
      <c r="BD11" s="401">
        <v>0.83333333333333304</v>
      </c>
      <c r="BE11" s="401"/>
      <c r="BF11" s="401"/>
      <c r="BI11" s="89"/>
      <c r="BJ11" s="89"/>
      <c r="BK11" s="89"/>
    </row>
    <row r="12" spans="2:63" s="90" customFormat="1" ht="21" customHeight="1" x14ac:dyDescent="0.4">
      <c r="P12" s="122"/>
      <c r="Q12" s="122"/>
      <c r="R12" s="122"/>
      <c r="S12" s="122"/>
      <c r="T12" s="122"/>
      <c r="U12" s="122"/>
      <c r="V12" s="91"/>
      <c r="W12" s="91"/>
      <c r="X12" s="91"/>
      <c r="Y12" s="23"/>
      <c r="Z12" s="122"/>
      <c r="AA12" s="122"/>
      <c r="AB12" s="23"/>
      <c r="AC12" s="102"/>
      <c r="AD12" s="102"/>
      <c r="AE12" s="123"/>
      <c r="AF12" s="100"/>
      <c r="AG12" s="110"/>
      <c r="AH12" s="111"/>
      <c r="AI12" s="110"/>
      <c r="AJ12" s="111"/>
      <c r="AK12" s="111"/>
      <c r="AL12" s="111"/>
      <c r="AM12" s="23"/>
      <c r="AN12" s="104"/>
      <c r="AO12" s="104"/>
      <c r="AP12" s="104"/>
      <c r="AQ12" s="100" t="s">
        <v>161</v>
      </c>
      <c r="AR12" s="111"/>
      <c r="AS12" s="111"/>
      <c r="AT12" s="111"/>
      <c r="AU12" s="111"/>
      <c r="AV12" s="111"/>
      <c r="AW12" s="111"/>
      <c r="AX12" s="111"/>
      <c r="AY12" s="111"/>
      <c r="AZ12" s="401">
        <v>0.83333333333333304</v>
      </c>
      <c r="BA12" s="401"/>
      <c r="BB12" s="401"/>
      <c r="BC12" s="23" t="s">
        <v>74</v>
      </c>
      <c r="BD12" s="401">
        <v>0.29166666666666702</v>
      </c>
      <c r="BE12" s="401"/>
      <c r="BF12" s="401"/>
      <c r="BI12" s="89"/>
      <c r="BJ12" s="89"/>
      <c r="BK12" s="89"/>
    </row>
    <row r="13" spans="2:63" ht="12" customHeight="1" x14ac:dyDescent="0.4">
      <c r="B13" s="138"/>
      <c r="C13" s="139"/>
      <c r="D13" s="139"/>
      <c r="E13" s="139"/>
      <c r="F13" s="139"/>
      <c r="G13" s="138"/>
      <c r="H13" s="138"/>
      <c r="I13" s="138"/>
      <c r="J13" s="138"/>
      <c r="K13" s="138"/>
      <c r="L13" s="138"/>
      <c r="M13" s="138"/>
      <c r="N13" s="138"/>
      <c r="O13" s="138"/>
      <c r="P13" s="138"/>
      <c r="Q13" s="138"/>
      <c r="R13" s="138"/>
      <c r="S13" s="138"/>
      <c r="T13" s="138"/>
      <c r="U13" s="138"/>
      <c r="V13" s="138"/>
      <c r="W13" s="138"/>
      <c r="X13" s="138"/>
      <c r="Y13" s="139"/>
      <c r="Z13" s="138"/>
      <c r="AA13" s="138"/>
      <c r="AB13" s="138"/>
      <c r="AC13" s="138"/>
      <c r="AD13" s="138"/>
      <c r="AE13" s="138"/>
      <c r="AF13" s="138"/>
      <c r="AG13" s="138"/>
      <c r="AH13" s="138"/>
      <c r="AI13" s="138"/>
      <c r="AJ13" s="138"/>
      <c r="AK13" s="138"/>
      <c r="AP13" s="181"/>
      <c r="BG13" s="140"/>
      <c r="BH13" s="140"/>
      <c r="BI13" s="140"/>
    </row>
    <row r="14" spans="2:63" ht="21.6" customHeight="1" x14ac:dyDescent="0.4">
      <c r="B14" s="403" t="s">
        <v>18</v>
      </c>
      <c r="C14" s="404" t="s">
        <v>77</v>
      </c>
      <c r="D14" s="404"/>
      <c r="E14" s="404"/>
      <c r="F14" s="405" t="s">
        <v>78</v>
      </c>
      <c r="G14" s="406" t="s">
        <v>162</v>
      </c>
      <c r="H14" s="406"/>
      <c r="I14" s="406"/>
      <c r="J14" s="406"/>
      <c r="K14" s="406" t="s">
        <v>80</v>
      </c>
      <c r="L14" s="406"/>
      <c r="M14" s="406"/>
      <c r="N14" s="407" t="s">
        <v>163</v>
      </c>
      <c r="O14" s="407"/>
      <c r="P14" s="407"/>
      <c r="Q14" s="407"/>
      <c r="R14" s="407"/>
      <c r="S14" s="213"/>
      <c r="T14" s="214"/>
      <c r="U14" s="214"/>
      <c r="V14" s="214"/>
      <c r="W14" s="214"/>
      <c r="X14" s="214"/>
      <c r="Y14" s="214"/>
      <c r="Z14" s="214"/>
      <c r="AA14" s="214"/>
      <c r="AB14" s="214"/>
      <c r="AC14" s="214"/>
      <c r="AD14" s="214"/>
      <c r="AE14" s="214"/>
      <c r="AF14" s="214"/>
      <c r="AG14" s="214" t="s">
        <v>81</v>
      </c>
      <c r="AH14" s="214"/>
      <c r="AI14" s="214"/>
      <c r="AJ14" s="214"/>
      <c r="AK14" s="214"/>
      <c r="AL14" s="214"/>
      <c r="AM14" s="214"/>
      <c r="AN14" s="215"/>
      <c r="AO14" s="215"/>
      <c r="AP14" s="214"/>
      <c r="AQ14" s="214"/>
      <c r="AR14" s="214"/>
      <c r="AS14" s="214"/>
      <c r="AT14" s="214"/>
      <c r="AU14" s="214"/>
      <c r="AV14" s="214"/>
      <c r="AW14" s="216"/>
      <c r="AX14" s="439" t="str">
        <f>IF(BA3="計画","(11)1～4週目の勤務時間数合計","(11)1か月の勤務時間数　合計")</f>
        <v>(11)1か月の勤務時間数　合計</v>
      </c>
      <c r="AY14" s="439"/>
      <c r="AZ14" s="408" t="s">
        <v>164</v>
      </c>
      <c r="BA14" s="408"/>
      <c r="BB14" s="440" t="s">
        <v>165</v>
      </c>
      <c r="BC14" s="440"/>
      <c r="BD14" s="440"/>
      <c r="BE14" s="440"/>
      <c r="BF14" s="440"/>
    </row>
    <row r="15" spans="2:63" ht="20.25" customHeight="1" x14ac:dyDescent="0.4">
      <c r="B15" s="403"/>
      <c r="C15" s="404"/>
      <c r="D15" s="404"/>
      <c r="E15" s="404"/>
      <c r="F15" s="405"/>
      <c r="G15" s="406"/>
      <c r="H15" s="406"/>
      <c r="I15" s="406"/>
      <c r="J15" s="406"/>
      <c r="K15" s="406"/>
      <c r="L15" s="406"/>
      <c r="M15" s="406"/>
      <c r="N15" s="407"/>
      <c r="O15" s="407"/>
      <c r="P15" s="407"/>
      <c r="Q15" s="407"/>
      <c r="R15" s="407"/>
      <c r="S15" s="441" t="s">
        <v>26</v>
      </c>
      <c r="T15" s="441"/>
      <c r="U15" s="441"/>
      <c r="V15" s="441"/>
      <c r="W15" s="441"/>
      <c r="X15" s="441"/>
      <c r="Y15" s="441"/>
      <c r="Z15" s="413" t="s">
        <v>27</v>
      </c>
      <c r="AA15" s="413"/>
      <c r="AB15" s="413"/>
      <c r="AC15" s="413"/>
      <c r="AD15" s="413"/>
      <c r="AE15" s="413"/>
      <c r="AF15" s="413"/>
      <c r="AG15" s="413" t="s">
        <v>28</v>
      </c>
      <c r="AH15" s="413"/>
      <c r="AI15" s="413"/>
      <c r="AJ15" s="413"/>
      <c r="AK15" s="413"/>
      <c r="AL15" s="413"/>
      <c r="AM15" s="413"/>
      <c r="AN15" s="413" t="s">
        <v>29</v>
      </c>
      <c r="AO15" s="413"/>
      <c r="AP15" s="413"/>
      <c r="AQ15" s="413"/>
      <c r="AR15" s="413"/>
      <c r="AS15" s="413"/>
      <c r="AT15" s="413"/>
      <c r="AU15" s="442" t="s">
        <v>30</v>
      </c>
      <c r="AV15" s="442"/>
      <c r="AW15" s="442"/>
      <c r="AX15" s="439"/>
      <c r="AY15" s="439"/>
      <c r="AZ15" s="408"/>
      <c r="BA15" s="408"/>
      <c r="BB15" s="440"/>
      <c r="BC15" s="440"/>
      <c r="BD15" s="440"/>
      <c r="BE15" s="440"/>
      <c r="BF15" s="440"/>
    </row>
    <row r="16" spans="2:63" ht="20.25" customHeight="1" x14ac:dyDescent="0.4">
      <c r="B16" s="403"/>
      <c r="C16" s="404"/>
      <c r="D16" s="404"/>
      <c r="E16" s="404"/>
      <c r="F16" s="405"/>
      <c r="G16" s="406"/>
      <c r="H16" s="406"/>
      <c r="I16" s="406"/>
      <c r="J16" s="406"/>
      <c r="K16" s="406"/>
      <c r="L16" s="406"/>
      <c r="M16" s="406"/>
      <c r="N16" s="407"/>
      <c r="O16" s="407"/>
      <c r="P16" s="407"/>
      <c r="Q16" s="407"/>
      <c r="R16" s="407"/>
      <c r="S16" s="144">
        <v>1</v>
      </c>
      <c r="T16" s="142">
        <v>2</v>
      </c>
      <c r="U16" s="142">
        <v>3</v>
      </c>
      <c r="V16" s="142">
        <v>4</v>
      </c>
      <c r="W16" s="142">
        <v>5</v>
      </c>
      <c r="X16" s="142">
        <v>6</v>
      </c>
      <c r="Y16" s="143">
        <v>7</v>
      </c>
      <c r="Z16" s="141">
        <v>8</v>
      </c>
      <c r="AA16" s="142">
        <v>9</v>
      </c>
      <c r="AB16" s="142">
        <v>10</v>
      </c>
      <c r="AC16" s="142">
        <v>11</v>
      </c>
      <c r="AD16" s="142">
        <v>12</v>
      </c>
      <c r="AE16" s="142">
        <v>13</v>
      </c>
      <c r="AF16" s="143">
        <v>14</v>
      </c>
      <c r="AG16" s="144">
        <v>15</v>
      </c>
      <c r="AH16" s="142">
        <v>16</v>
      </c>
      <c r="AI16" s="142">
        <v>17</v>
      </c>
      <c r="AJ16" s="142">
        <v>18</v>
      </c>
      <c r="AK16" s="142">
        <v>19</v>
      </c>
      <c r="AL16" s="142">
        <v>20</v>
      </c>
      <c r="AM16" s="143">
        <v>21</v>
      </c>
      <c r="AN16" s="141">
        <v>22</v>
      </c>
      <c r="AO16" s="142">
        <v>23</v>
      </c>
      <c r="AP16" s="142">
        <v>24</v>
      </c>
      <c r="AQ16" s="142">
        <v>25</v>
      </c>
      <c r="AR16" s="142">
        <v>26</v>
      </c>
      <c r="AS16" s="142">
        <v>27</v>
      </c>
      <c r="AT16" s="143">
        <v>28</v>
      </c>
      <c r="AU16" s="145" t="str">
        <f>IF($BA$3="暦月",IF(DAY(DATE($AB$2,$AF$2,29))=29,29,""),"")</f>
        <v/>
      </c>
      <c r="AV16" s="146" t="str">
        <f>IF($BA$3="暦月",IF(DAY(DATE($AB$2,$AF$2,30))=30,30,""),"")</f>
        <v/>
      </c>
      <c r="AW16" s="147" t="str">
        <f>IF($BA$3="暦月",IF(DAY(DATE($AB$2,$AF$2,31))=31,31,""),"")</f>
        <v/>
      </c>
      <c r="AX16" s="439"/>
      <c r="AY16" s="439"/>
      <c r="AZ16" s="408"/>
      <c r="BA16" s="408"/>
      <c r="BB16" s="440"/>
      <c r="BC16" s="440"/>
      <c r="BD16" s="440"/>
      <c r="BE16" s="440"/>
      <c r="BF16" s="440"/>
    </row>
    <row r="17" spans="2:58" ht="20.25" hidden="1" customHeight="1" x14ac:dyDescent="0.4">
      <c r="B17" s="403"/>
      <c r="C17" s="404"/>
      <c r="D17" s="404"/>
      <c r="E17" s="404"/>
      <c r="F17" s="405"/>
      <c r="G17" s="406"/>
      <c r="H17" s="406"/>
      <c r="I17" s="406"/>
      <c r="J17" s="406"/>
      <c r="K17" s="406"/>
      <c r="L17" s="406"/>
      <c r="M17" s="406"/>
      <c r="N17" s="407"/>
      <c r="O17" s="407"/>
      <c r="P17" s="407"/>
      <c r="Q17" s="407"/>
      <c r="R17" s="407"/>
      <c r="S17" s="144">
        <f>WEEKDAY(DATE($AB$2,$AF$2,1))</f>
        <v>2</v>
      </c>
      <c r="T17" s="142">
        <f>WEEKDAY(DATE($AB$2,$AF$2,2))</f>
        <v>3</v>
      </c>
      <c r="U17" s="142">
        <f>WEEKDAY(DATE($AB$2,$AF$2,3))</f>
        <v>4</v>
      </c>
      <c r="V17" s="142">
        <f>WEEKDAY(DATE($AB$2,$AF$2,4))</f>
        <v>5</v>
      </c>
      <c r="W17" s="142">
        <f>WEEKDAY(DATE($AB$2,$AF$2,5))</f>
        <v>6</v>
      </c>
      <c r="X17" s="142">
        <f>WEEKDAY(DATE($AB$2,$AF$2,6))</f>
        <v>7</v>
      </c>
      <c r="Y17" s="143">
        <f>WEEKDAY(DATE($AB$2,$AF$2,7))</f>
        <v>1</v>
      </c>
      <c r="Z17" s="141">
        <f>WEEKDAY(DATE($AB$2,$AF$2,8))</f>
        <v>2</v>
      </c>
      <c r="AA17" s="142">
        <f>WEEKDAY(DATE($AB$2,$AF$2,9))</f>
        <v>3</v>
      </c>
      <c r="AB17" s="142">
        <f>WEEKDAY(DATE($AB$2,$AF$2,10))</f>
        <v>4</v>
      </c>
      <c r="AC17" s="142">
        <f>WEEKDAY(DATE($AB$2,$AF$2,11))</f>
        <v>5</v>
      </c>
      <c r="AD17" s="142">
        <f>WEEKDAY(DATE($AB$2,$AF$2,12))</f>
        <v>6</v>
      </c>
      <c r="AE17" s="142">
        <f>WEEKDAY(DATE($AB$2,$AF$2,13))</f>
        <v>7</v>
      </c>
      <c r="AF17" s="143">
        <f>WEEKDAY(DATE($AB$2,$AF$2,14))</f>
        <v>1</v>
      </c>
      <c r="AG17" s="141">
        <f>WEEKDAY(DATE($AB$2,$AF$2,15))</f>
        <v>2</v>
      </c>
      <c r="AH17" s="142">
        <f>WEEKDAY(DATE($AB$2,$AF$2,16))</f>
        <v>3</v>
      </c>
      <c r="AI17" s="142">
        <f>WEEKDAY(DATE($AB$2,$AF$2,17))</f>
        <v>4</v>
      </c>
      <c r="AJ17" s="142">
        <f>WEEKDAY(DATE($AB$2,$AF$2,18))</f>
        <v>5</v>
      </c>
      <c r="AK17" s="142">
        <f>WEEKDAY(DATE($AB$2,$AF$2,19))</f>
        <v>6</v>
      </c>
      <c r="AL17" s="142">
        <f>WEEKDAY(DATE($AB$2,$AF$2,20))</f>
        <v>7</v>
      </c>
      <c r="AM17" s="143">
        <f>WEEKDAY(DATE($AB$2,$AF$2,21))</f>
        <v>1</v>
      </c>
      <c r="AN17" s="141">
        <f>WEEKDAY(DATE($AB$2,$AF$2,22))</f>
        <v>2</v>
      </c>
      <c r="AO17" s="142">
        <f>WEEKDAY(DATE($AB$2,$AF$2,23))</f>
        <v>3</v>
      </c>
      <c r="AP17" s="142">
        <f>WEEKDAY(DATE($AB$2,$AF$2,24))</f>
        <v>4</v>
      </c>
      <c r="AQ17" s="142">
        <f>WEEKDAY(DATE($AB$2,$AF$2,25))</f>
        <v>5</v>
      </c>
      <c r="AR17" s="142">
        <f>WEEKDAY(DATE($AB$2,$AF$2,26))</f>
        <v>6</v>
      </c>
      <c r="AS17" s="142">
        <f>WEEKDAY(DATE($AB$2,$AF$2,27))</f>
        <v>7</v>
      </c>
      <c r="AT17" s="143">
        <f>WEEKDAY(DATE($AB$2,$AF$2,28))</f>
        <v>1</v>
      </c>
      <c r="AU17" s="141">
        <f>IF(AU16=29,WEEKDAY(DATE($AB$2,$AF$2,29)),0)</f>
        <v>0</v>
      </c>
      <c r="AV17" s="142">
        <f>IF(AV16=30,WEEKDAY(DATE($AB$2,$AF$2,30)),0)</f>
        <v>0</v>
      </c>
      <c r="AW17" s="143">
        <f>IF(AW16=31,WEEKDAY(DATE($AB$2,$AF$2,31)),0)</f>
        <v>0</v>
      </c>
      <c r="AX17" s="439"/>
      <c r="AY17" s="439"/>
      <c r="AZ17" s="408"/>
      <c r="BA17" s="408"/>
      <c r="BB17" s="440"/>
      <c r="BC17" s="440"/>
      <c r="BD17" s="440"/>
      <c r="BE17" s="440"/>
      <c r="BF17" s="440"/>
    </row>
    <row r="18" spans="2:58" ht="20.25" customHeight="1" x14ac:dyDescent="0.4">
      <c r="B18" s="403"/>
      <c r="C18" s="404"/>
      <c r="D18" s="404"/>
      <c r="E18" s="404"/>
      <c r="F18" s="405"/>
      <c r="G18" s="406"/>
      <c r="H18" s="406"/>
      <c r="I18" s="406"/>
      <c r="J18" s="406"/>
      <c r="K18" s="406"/>
      <c r="L18" s="406"/>
      <c r="M18" s="406"/>
      <c r="N18" s="407"/>
      <c r="O18" s="407"/>
      <c r="P18" s="407"/>
      <c r="Q18" s="407"/>
      <c r="R18" s="407"/>
      <c r="S18" s="217" t="str">
        <f t="shared" ref="S18:AT18" si="0">IF(S17=1,"日",IF(S17=2,"月",IF(S17=3,"火",IF(S17=4,"水",IF(S17=5,"木",IF(S17=6,"金","土"))))))</f>
        <v>月</v>
      </c>
      <c r="T18" s="149" t="str">
        <f t="shared" si="0"/>
        <v>火</v>
      </c>
      <c r="U18" s="149" t="str">
        <f t="shared" si="0"/>
        <v>水</v>
      </c>
      <c r="V18" s="149" t="str">
        <f t="shared" si="0"/>
        <v>木</v>
      </c>
      <c r="W18" s="149" t="str">
        <f t="shared" si="0"/>
        <v>金</v>
      </c>
      <c r="X18" s="149" t="str">
        <f t="shared" si="0"/>
        <v>土</v>
      </c>
      <c r="Y18" s="150" t="str">
        <f t="shared" si="0"/>
        <v>日</v>
      </c>
      <c r="Z18" s="148" t="str">
        <f t="shared" si="0"/>
        <v>月</v>
      </c>
      <c r="AA18" s="149" t="str">
        <f t="shared" si="0"/>
        <v>火</v>
      </c>
      <c r="AB18" s="149" t="str">
        <f t="shared" si="0"/>
        <v>水</v>
      </c>
      <c r="AC18" s="149" t="str">
        <f t="shared" si="0"/>
        <v>木</v>
      </c>
      <c r="AD18" s="149" t="str">
        <f t="shared" si="0"/>
        <v>金</v>
      </c>
      <c r="AE18" s="149" t="str">
        <f t="shared" si="0"/>
        <v>土</v>
      </c>
      <c r="AF18" s="150" t="str">
        <f t="shared" si="0"/>
        <v>日</v>
      </c>
      <c r="AG18" s="148" t="str">
        <f t="shared" si="0"/>
        <v>月</v>
      </c>
      <c r="AH18" s="149" t="str">
        <f t="shared" si="0"/>
        <v>火</v>
      </c>
      <c r="AI18" s="149" t="str">
        <f t="shared" si="0"/>
        <v>水</v>
      </c>
      <c r="AJ18" s="149" t="str">
        <f t="shared" si="0"/>
        <v>木</v>
      </c>
      <c r="AK18" s="149" t="str">
        <f t="shared" si="0"/>
        <v>金</v>
      </c>
      <c r="AL18" s="149" t="str">
        <f t="shared" si="0"/>
        <v>土</v>
      </c>
      <c r="AM18" s="150" t="str">
        <f t="shared" si="0"/>
        <v>日</v>
      </c>
      <c r="AN18" s="148" t="str">
        <f t="shared" si="0"/>
        <v>月</v>
      </c>
      <c r="AO18" s="149" t="str">
        <f t="shared" si="0"/>
        <v>火</v>
      </c>
      <c r="AP18" s="149" t="str">
        <f t="shared" si="0"/>
        <v>水</v>
      </c>
      <c r="AQ18" s="149" t="str">
        <f t="shared" si="0"/>
        <v>木</v>
      </c>
      <c r="AR18" s="149" t="str">
        <f t="shared" si="0"/>
        <v>金</v>
      </c>
      <c r="AS18" s="149" t="str">
        <f t="shared" si="0"/>
        <v>土</v>
      </c>
      <c r="AT18" s="150" t="str">
        <f t="shared" si="0"/>
        <v>日</v>
      </c>
      <c r="AU18" s="149" t="str">
        <f>IF(AU17=1,"日",IF(AU17=2,"月",IF(AU17=3,"火",IF(AU17=4,"水",IF(AU17=5,"木",IF(AU17=6,"金",IF(AU17=0,"","土")))))))</f>
        <v/>
      </c>
      <c r="AV18" s="149" t="str">
        <f>IF(AV17=1,"日",IF(AV17=2,"月",IF(AV17=3,"火",IF(AV17=4,"水",IF(AV17=5,"木",IF(AV17=6,"金",IF(AV17=0,"","土")))))))</f>
        <v/>
      </c>
      <c r="AW18" s="149" t="str">
        <f>IF(AW17=1,"日",IF(AW17=2,"月",IF(AW17=3,"火",IF(AW17=4,"水",IF(AW17=5,"木",IF(AW17=6,"金",IF(AW17=0,"","土")))))))</f>
        <v/>
      </c>
      <c r="AX18" s="439"/>
      <c r="AY18" s="439"/>
      <c r="AZ18" s="408"/>
      <c r="BA18" s="408"/>
      <c r="BB18" s="440"/>
      <c r="BC18" s="440"/>
      <c r="BD18" s="440"/>
      <c r="BE18" s="440"/>
      <c r="BF18" s="440"/>
    </row>
    <row r="19" spans="2:58" ht="20.25" customHeight="1" x14ac:dyDescent="0.4">
      <c r="B19" s="218"/>
      <c r="C19" s="434"/>
      <c r="D19" s="434"/>
      <c r="E19" s="434"/>
      <c r="F19" s="358"/>
      <c r="G19" s="358"/>
      <c r="H19" s="358"/>
      <c r="I19" s="358"/>
      <c r="J19" s="358"/>
      <c r="K19" s="435"/>
      <c r="L19" s="435"/>
      <c r="M19" s="435"/>
      <c r="N19" s="219" t="s">
        <v>84</v>
      </c>
      <c r="O19" s="220"/>
      <c r="P19" s="220"/>
      <c r="Q19" s="221"/>
      <c r="R19" s="222"/>
      <c r="S19" s="223"/>
      <c r="T19" s="223"/>
      <c r="U19" s="223"/>
      <c r="V19" s="223"/>
      <c r="W19" s="223"/>
      <c r="X19" s="223"/>
      <c r="Y19" s="224"/>
      <c r="Z19" s="225"/>
      <c r="AA19" s="223"/>
      <c r="AB19" s="223"/>
      <c r="AC19" s="223"/>
      <c r="AD19" s="223"/>
      <c r="AE19" s="223"/>
      <c r="AF19" s="224"/>
      <c r="AG19" s="225"/>
      <c r="AH19" s="223"/>
      <c r="AI19" s="223"/>
      <c r="AJ19" s="223"/>
      <c r="AK19" s="223"/>
      <c r="AL19" s="223"/>
      <c r="AM19" s="224"/>
      <c r="AN19" s="225"/>
      <c r="AO19" s="223"/>
      <c r="AP19" s="223"/>
      <c r="AQ19" s="223"/>
      <c r="AR19" s="223"/>
      <c r="AS19" s="223"/>
      <c r="AT19" s="224"/>
      <c r="AU19" s="225"/>
      <c r="AV19" s="223"/>
      <c r="AW19" s="223"/>
      <c r="AX19" s="436"/>
      <c r="AY19" s="436"/>
      <c r="AZ19" s="437"/>
      <c r="BA19" s="437"/>
      <c r="BB19" s="363"/>
      <c r="BC19" s="363"/>
      <c r="BD19" s="363"/>
      <c r="BE19" s="363"/>
      <c r="BF19" s="363"/>
    </row>
    <row r="20" spans="2:58" ht="20.25" customHeight="1" x14ac:dyDescent="0.4">
      <c r="B20" s="226">
        <v>1</v>
      </c>
      <c r="C20" s="434"/>
      <c r="D20" s="434"/>
      <c r="E20" s="434"/>
      <c r="F20" s="358"/>
      <c r="G20" s="358"/>
      <c r="H20" s="358"/>
      <c r="I20" s="358"/>
      <c r="J20" s="358"/>
      <c r="K20" s="435"/>
      <c r="L20" s="435"/>
      <c r="M20" s="435"/>
      <c r="N20" s="227" t="s">
        <v>166</v>
      </c>
      <c r="O20" s="228"/>
      <c r="P20" s="228"/>
      <c r="Q20" s="229"/>
      <c r="R20" s="230"/>
      <c r="S20" s="154"/>
      <c r="T20" s="155"/>
      <c r="U20" s="155"/>
      <c r="V20" s="155"/>
      <c r="W20" s="155"/>
      <c r="X20" s="155"/>
      <c r="Y20" s="156"/>
      <c r="Z20" s="154"/>
      <c r="AA20" s="155"/>
      <c r="AB20" s="155"/>
      <c r="AC20" s="155"/>
      <c r="AD20" s="155"/>
      <c r="AE20" s="155"/>
      <c r="AF20" s="156"/>
      <c r="AG20" s="154"/>
      <c r="AH20" s="155"/>
      <c r="AI20" s="155"/>
      <c r="AJ20" s="155"/>
      <c r="AK20" s="155"/>
      <c r="AL20" s="155"/>
      <c r="AM20" s="156"/>
      <c r="AN20" s="154"/>
      <c r="AO20" s="155"/>
      <c r="AP20" s="155"/>
      <c r="AQ20" s="155"/>
      <c r="AR20" s="155"/>
      <c r="AS20" s="155"/>
      <c r="AT20" s="156"/>
      <c r="AU20" s="154"/>
      <c r="AV20" s="155"/>
      <c r="AW20" s="155"/>
      <c r="AX20" s="428"/>
      <c r="AY20" s="428"/>
      <c r="AZ20" s="429"/>
      <c r="BA20" s="429"/>
      <c r="BB20" s="363"/>
      <c r="BC20" s="363"/>
      <c r="BD20" s="363"/>
      <c r="BE20" s="363"/>
      <c r="BF20" s="363"/>
    </row>
    <row r="21" spans="2:58" ht="20.25" customHeight="1" x14ac:dyDescent="0.4">
      <c r="B21" s="231"/>
      <c r="C21" s="434"/>
      <c r="D21" s="434"/>
      <c r="E21" s="434"/>
      <c r="F21" s="358"/>
      <c r="G21" s="358"/>
      <c r="H21" s="358"/>
      <c r="I21" s="358"/>
      <c r="J21" s="358"/>
      <c r="K21" s="435"/>
      <c r="L21" s="435"/>
      <c r="M21" s="435"/>
      <c r="N21" s="232" t="s">
        <v>167</v>
      </c>
      <c r="O21" s="233"/>
      <c r="P21" s="233"/>
      <c r="Q21" s="234"/>
      <c r="R21" s="235"/>
      <c r="S21" s="157"/>
      <c r="T21" s="158"/>
      <c r="U21" s="158"/>
      <c r="V21" s="158"/>
      <c r="W21" s="158"/>
      <c r="X21" s="158"/>
      <c r="Y21" s="159"/>
      <c r="Z21" s="157"/>
      <c r="AA21" s="158"/>
      <c r="AB21" s="158"/>
      <c r="AC21" s="158"/>
      <c r="AD21" s="158"/>
      <c r="AE21" s="158"/>
      <c r="AF21" s="159"/>
      <c r="AG21" s="157"/>
      <c r="AH21" s="158"/>
      <c r="AI21" s="158"/>
      <c r="AJ21" s="158"/>
      <c r="AK21" s="158"/>
      <c r="AL21" s="158"/>
      <c r="AM21" s="159"/>
      <c r="AN21" s="157"/>
      <c r="AO21" s="158"/>
      <c r="AP21" s="158"/>
      <c r="AQ21" s="158"/>
      <c r="AR21" s="158"/>
      <c r="AS21" s="158"/>
      <c r="AT21" s="159"/>
      <c r="AU21" s="157"/>
      <c r="AV21" s="158"/>
      <c r="AW21" s="158"/>
      <c r="AX21" s="430"/>
      <c r="AY21" s="430"/>
      <c r="AZ21" s="431"/>
      <c r="BA21" s="431"/>
      <c r="BB21" s="363"/>
      <c r="BC21" s="363"/>
      <c r="BD21" s="363"/>
      <c r="BE21" s="363"/>
      <c r="BF21" s="363"/>
    </row>
    <row r="22" spans="2:58" ht="20.25" customHeight="1" x14ac:dyDescent="0.4">
      <c r="B22" s="236"/>
      <c r="C22" s="382"/>
      <c r="D22" s="382"/>
      <c r="E22" s="382"/>
      <c r="F22" s="344"/>
      <c r="G22" s="344"/>
      <c r="H22" s="344"/>
      <c r="I22" s="344"/>
      <c r="J22" s="344"/>
      <c r="K22" s="433"/>
      <c r="L22" s="433"/>
      <c r="M22" s="433"/>
      <c r="N22" s="237" t="s">
        <v>84</v>
      </c>
      <c r="O22" s="238"/>
      <c r="P22" s="238"/>
      <c r="Q22" s="239"/>
      <c r="R22" s="240"/>
      <c r="S22" s="241"/>
      <c r="T22" s="242"/>
      <c r="U22" s="242"/>
      <c r="V22" s="242"/>
      <c r="W22" s="242"/>
      <c r="X22" s="242"/>
      <c r="Y22" s="243"/>
      <c r="Z22" s="241"/>
      <c r="AA22" s="242"/>
      <c r="AB22" s="242"/>
      <c r="AC22" s="242"/>
      <c r="AD22" s="242"/>
      <c r="AE22" s="242"/>
      <c r="AF22" s="243"/>
      <c r="AG22" s="241"/>
      <c r="AH22" s="242"/>
      <c r="AI22" s="242"/>
      <c r="AJ22" s="242"/>
      <c r="AK22" s="242"/>
      <c r="AL22" s="242"/>
      <c r="AM22" s="243"/>
      <c r="AN22" s="241"/>
      <c r="AO22" s="242"/>
      <c r="AP22" s="242"/>
      <c r="AQ22" s="242"/>
      <c r="AR22" s="242"/>
      <c r="AS22" s="242"/>
      <c r="AT22" s="243"/>
      <c r="AU22" s="241"/>
      <c r="AV22" s="242"/>
      <c r="AW22" s="242"/>
      <c r="AX22" s="425"/>
      <c r="AY22" s="425"/>
      <c r="AZ22" s="426"/>
      <c r="BA22" s="426"/>
      <c r="BB22" s="349"/>
      <c r="BC22" s="349"/>
      <c r="BD22" s="349"/>
      <c r="BE22" s="349"/>
      <c r="BF22" s="349"/>
    </row>
    <row r="23" spans="2:58" ht="20.25" customHeight="1" x14ac:dyDescent="0.4">
      <c r="B23" s="226">
        <f>B20+1</f>
        <v>2</v>
      </c>
      <c r="C23" s="382"/>
      <c r="D23" s="382"/>
      <c r="E23" s="382"/>
      <c r="F23" s="344"/>
      <c r="G23" s="344"/>
      <c r="H23" s="344"/>
      <c r="I23" s="344"/>
      <c r="J23" s="344"/>
      <c r="K23" s="433"/>
      <c r="L23" s="433"/>
      <c r="M23" s="433"/>
      <c r="N23" s="227" t="s">
        <v>166</v>
      </c>
      <c r="O23" s="228"/>
      <c r="P23" s="228"/>
      <c r="Q23" s="229"/>
      <c r="R23" s="230"/>
      <c r="S23" s="154"/>
      <c r="T23" s="155"/>
      <c r="U23" s="155"/>
      <c r="V23" s="155"/>
      <c r="W23" s="155"/>
      <c r="X23" s="155"/>
      <c r="Y23" s="156"/>
      <c r="Z23" s="154"/>
      <c r="AA23" s="155"/>
      <c r="AB23" s="155"/>
      <c r="AC23" s="155"/>
      <c r="AD23" s="155"/>
      <c r="AE23" s="155"/>
      <c r="AF23" s="156"/>
      <c r="AG23" s="154"/>
      <c r="AH23" s="155"/>
      <c r="AI23" s="155"/>
      <c r="AJ23" s="155"/>
      <c r="AK23" s="155"/>
      <c r="AL23" s="155"/>
      <c r="AM23" s="156"/>
      <c r="AN23" s="154"/>
      <c r="AO23" s="155"/>
      <c r="AP23" s="155"/>
      <c r="AQ23" s="155"/>
      <c r="AR23" s="155"/>
      <c r="AS23" s="155"/>
      <c r="AT23" s="156"/>
      <c r="AU23" s="154"/>
      <c r="AV23" s="155"/>
      <c r="AW23" s="155"/>
      <c r="AX23" s="428"/>
      <c r="AY23" s="428"/>
      <c r="AZ23" s="429"/>
      <c r="BA23" s="429"/>
      <c r="BB23" s="349"/>
      <c r="BC23" s="349"/>
      <c r="BD23" s="349"/>
      <c r="BE23" s="349"/>
      <c r="BF23" s="349"/>
    </row>
    <row r="24" spans="2:58" ht="20.25" customHeight="1" x14ac:dyDescent="0.4">
      <c r="B24" s="231"/>
      <c r="C24" s="382"/>
      <c r="D24" s="382"/>
      <c r="E24" s="382"/>
      <c r="F24" s="344"/>
      <c r="G24" s="344"/>
      <c r="H24" s="344"/>
      <c r="I24" s="344"/>
      <c r="J24" s="344"/>
      <c r="K24" s="433"/>
      <c r="L24" s="433"/>
      <c r="M24" s="433"/>
      <c r="N24" s="232" t="s">
        <v>167</v>
      </c>
      <c r="O24" s="233"/>
      <c r="P24" s="233"/>
      <c r="Q24" s="234"/>
      <c r="R24" s="235"/>
      <c r="S24" s="157"/>
      <c r="T24" s="158"/>
      <c r="U24" s="158"/>
      <c r="V24" s="158"/>
      <c r="W24" s="158"/>
      <c r="X24" s="158"/>
      <c r="Y24" s="159"/>
      <c r="Z24" s="157"/>
      <c r="AA24" s="158"/>
      <c r="AB24" s="158"/>
      <c r="AC24" s="158"/>
      <c r="AD24" s="158"/>
      <c r="AE24" s="158"/>
      <c r="AF24" s="159"/>
      <c r="AG24" s="157"/>
      <c r="AH24" s="158"/>
      <c r="AI24" s="158"/>
      <c r="AJ24" s="158"/>
      <c r="AK24" s="158"/>
      <c r="AL24" s="158"/>
      <c r="AM24" s="159"/>
      <c r="AN24" s="157"/>
      <c r="AO24" s="158"/>
      <c r="AP24" s="158"/>
      <c r="AQ24" s="158"/>
      <c r="AR24" s="158"/>
      <c r="AS24" s="158"/>
      <c r="AT24" s="159"/>
      <c r="AU24" s="157"/>
      <c r="AV24" s="158"/>
      <c r="AW24" s="158"/>
      <c r="AX24" s="430"/>
      <c r="AY24" s="430"/>
      <c r="AZ24" s="431"/>
      <c r="BA24" s="431"/>
      <c r="BB24" s="349"/>
      <c r="BC24" s="349"/>
      <c r="BD24" s="349"/>
      <c r="BE24" s="349"/>
      <c r="BF24" s="349"/>
    </row>
    <row r="25" spans="2:58" ht="20.25" customHeight="1" x14ac:dyDescent="0.4">
      <c r="B25" s="236"/>
      <c r="C25" s="382"/>
      <c r="D25" s="382"/>
      <c r="E25" s="382"/>
      <c r="F25" s="432"/>
      <c r="G25" s="344"/>
      <c r="H25" s="344"/>
      <c r="I25" s="344"/>
      <c r="J25" s="344"/>
      <c r="K25" s="433"/>
      <c r="L25" s="433"/>
      <c r="M25" s="433"/>
      <c r="N25" s="237" t="s">
        <v>84</v>
      </c>
      <c r="O25" s="238"/>
      <c r="P25" s="238"/>
      <c r="Q25" s="239"/>
      <c r="R25" s="240"/>
      <c r="S25" s="241"/>
      <c r="T25" s="242"/>
      <c r="U25" s="242"/>
      <c r="V25" s="242"/>
      <c r="W25" s="242"/>
      <c r="X25" s="242"/>
      <c r="Y25" s="243"/>
      <c r="Z25" s="241"/>
      <c r="AA25" s="242"/>
      <c r="AB25" s="242"/>
      <c r="AC25" s="242"/>
      <c r="AD25" s="242"/>
      <c r="AE25" s="242"/>
      <c r="AF25" s="243"/>
      <c r="AG25" s="241"/>
      <c r="AH25" s="242"/>
      <c r="AI25" s="242"/>
      <c r="AJ25" s="242"/>
      <c r="AK25" s="242"/>
      <c r="AL25" s="242"/>
      <c r="AM25" s="243"/>
      <c r="AN25" s="241"/>
      <c r="AO25" s="242"/>
      <c r="AP25" s="242"/>
      <c r="AQ25" s="242"/>
      <c r="AR25" s="242"/>
      <c r="AS25" s="242"/>
      <c r="AT25" s="243"/>
      <c r="AU25" s="241"/>
      <c r="AV25" s="242"/>
      <c r="AW25" s="242"/>
      <c r="AX25" s="425"/>
      <c r="AY25" s="425"/>
      <c r="AZ25" s="426"/>
      <c r="BA25" s="426"/>
      <c r="BB25" s="349"/>
      <c r="BC25" s="349"/>
      <c r="BD25" s="349"/>
      <c r="BE25" s="349"/>
      <c r="BF25" s="349"/>
    </row>
    <row r="26" spans="2:58" ht="20.25" customHeight="1" x14ac:dyDescent="0.4">
      <c r="B26" s="226">
        <f>B23+1</f>
        <v>3</v>
      </c>
      <c r="C26" s="382"/>
      <c r="D26" s="382"/>
      <c r="E26" s="382"/>
      <c r="F26" s="432"/>
      <c r="G26" s="344"/>
      <c r="H26" s="344"/>
      <c r="I26" s="344"/>
      <c r="J26" s="344"/>
      <c r="K26" s="433"/>
      <c r="L26" s="433"/>
      <c r="M26" s="433"/>
      <c r="N26" s="227" t="s">
        <v>166</v>
      </c>
      <c r="O26" s="228"/>
      <c r="P26" s="228"/>
      <c r="Q26" s="229"/>
      <c r="R26" s="230"/>
      <c r="S26" s="154"/>
      <c r="T26" s="155"/>
      <c r="U26" s="155"/>
      <c r="V26" s="155"/>
      <c r="W26" s="155"/>
      <c r="X26" s="155"/>
      <c r="Y26" s="156"/>
      <c r="Z26" s="154"/>
      <c r="AA26" s="155"/>
      <c r="AB26" s="155"/>
      <c r="AC26" s="155"/>
      <c r="AD26" s="155"/>
      <c r="AE26" s="155"/>
      <c r="AF26" s="156"/>
      <c r="AG26" s="154"/>
      <c r="AH26" s="155"/>
      <c r="AI26" s="155"/>
      <c r="AJ26" s="155"/>
      <c r="AK26" s="155"/>
      <c r="AL26" s="155"/>
      <c r="AM26" s="156"/>
      <c r="AN26" s="154"/>
      <c r="AO26" s="155"/>
      <c r="AP26" s="155"/>
      <c r="AQ26" s="155"/>
      <c r="AR26" s="155"/>
      <c r="AS26" s="155"/>
      <c r="AT26" s="156"/>
      <c r="AU26" s="154"/>
      <c r="AV26" s="155"/>
      <c r="AW26" s="155"/>
      <c r="AX26" s="428"/>
      <c r="AY26" s="428"/>
      <c r="AZ26" s="429"/>
      <c r="BA26" s="429"/>
      <c r="BB26" s="349"/>
      <c r="BC26" s="349"/>
      <c r="BD26" s="349"/>
      <c r="BE26" s="349"/>
      <c r="BF26" s="349"/>
    </row>
    <row r="27" spans="2:58" ht="20.25" customHeight="1" x14ac:dyDescent="0.4">
      <c r="B27" s="231"/>
      <c r="C27" s="382"/>
      <c r="D27" s="382"/>
      <c r="E27" s="382"/>
      <c r="F27" s="432"/>
      <c r="G27" s="344"/>
      <c r="H27" s="344"/>
      <c r="I27" s="344"/>
      <c r="J27" s="344"/>
      <c r="K27" s="433"/>
      <c r="L27" s="433"/>
      <c r="M27" s="433"/>
      <c r="N27" s="232" t="s">
        <v>167</v>
      </c>
      <c r="O27" s="244"/>
      <c r="P27" s="244"/>
      <c r="Q27" s="245"/>
      <c r="R27" s="246"/>
      <c r="S27" s="157"/>
      <c r="T27" s="158"/>
      <c r="U27" s="158"/>
      <c r="V27" s="158"/>
      <c r="W27" s="158"/>
      <c r="X27" s="158"/>
      <c r="Y27" s="159"/>
      <c r="Z27" s="157"/>
      <c r="AA27" s="158"/>
      <c r="AB27" s="158"/>
      <c r="AC27" s="158"/>
      <c r="AD27" s="158"/>
      <c r="AE27" s="158"/>
      <c r="AF27" s="159"/>
      <c r="AG27" s="157"/>
      <c r="AH27" s="158"/>
      <c r="AI27" s="158"/>
      <c r="AJ27" s="158"/>
      <c r="AK27" s="158"/>
      <c r="AL27" s="158"/>
      <c r="AM27" s="159"/>
      <c r="AN27" s="157"/>
      <c r="AO27" s="158"/>
      <c r="AP27" s="158"/>
      <c r="AQ27" s="158"/>
      <c r="AR27" s="158"/>
      <c r="AS27" s="158"/>
      <c r="AT27" s="159"/>
      <c r="AU27" s="157"/>
      <c r="AV27" s="158"/>
      <c r="AW27" s="158"/>
      <c r="AX27" s="430"/>
      <c r="AY27" s="430"/>
      <c r="AZ27" s="431"/>
      <c r="BA27" s="431"/>
      <c r="BB27" s="349"/>
      <c r="BC27" s="349"/>
      <c r="BD27" s="349"/>
      <c r="BE27" s="349"/>
      <c r="BF27" s="349"/>
    </row>
    <row r="28" spans="2:58" ht="20.25" customHeight="1" x14ac:dyDescent="0.4">
      <c r="B28" s="236"/>
      <c r="C28" s="382"/>
      <c r="D28" s="382"/>
      <c r="E28" s="382"/>
      <c r="F28" s="432"/>
      <c r="G28" s="344"/>
      <c r="H28" s="344"/>
      <c r="I28" s="344"/>
      <c r="J28" s="344"/>
      <c r="K28" s="433"/>
      <c r="L28" s="433"/>
      <c r="M28" s="433"/>
      <c r="N28" s="237" t="s">
        <v>84</v>
      </c>
      <c r="O28" s="238"/>
      <c r="P28" s="238"/>
      <c r="Q28" s="239"/>
      <c r="R28" s="240"/>
      <c r="S28" s="241"/>
      <c r="T28" s="242"/>
      <c r="U28" s="242"/>
      <c r="V28" s="242"/>
      <c r="W28" s="242"/>
      <c r="X28" s="242"/>
      <c r="Y28" s="243"/>
      <c r="Z28" s="241"/>
      <c r="AA28" s="242"/>
      <c r="AB28" s="242"/>
      <c r="AC28" s="242"/>
      <c r="AD28" s="242"/>
      <c r="AE28" s="242"/>
      <c r="AF28" s="243"/>
      <c r="AG28" s="241"/>
      <c r="AH28" s="242"/>
      <c r="AI28" s="242"/>
      <c r="AJ28" s="242"/>
      <c r="AK28" s="242"/>
      <c r="AL28" s="242"/>
      <c r="AM28" s="243"/>
      <c r="AN28" s="241"/>
      <c r="AO28" s="242"/>
      <c r="AP28" s="242"/>
      <c r="AQ28" s="242"/>
      <c r="AR28" s="242"/>
      <c r="AS28" s="242"/>
      <c r="AT28" s="243"/>
      <c r="AU28" s="241"/>
      <c r="AV28" s="242"/>
      <c r="AW28" s="242"/>
      <c r="AX28" s="425"/>
      <c r="AY28" s="425"/>
      <c r="AZ28" s="426"/>
      <c r="BA28" s="426"/>
      <c r="BB28" s="349"/>
      <c r="BC28" s="349"/>
      <c r="BD28" s="349"/>
      <c r="BE28" s="349"/>
      <c r="BF28" s="349"/>
    </row>
    <row r="29" spans="2:58" ht="20.25" customHeight="1" x14ac:dyDescent="0.4">
      <c r="B29" s="226">
        <f>B26+1</f>
        <v>4</v>
      </c>
      <c r="C29" s="382"/>
      <c r="D29" s="382"/>
      <c r="E29" s="382"/>
      <c r="F29" s="432"/>
      <c r="G29" s="344"/>
      <c r="H29" s="344"/>
      <c r="I29" s="344"/>
      <c r="J29" s="344"/>
      <c r="K29" s="433"/>
      <c r="L29" s="433"/>
      <c r="M29" s="433"/>
      <c r="N29" s="227" t="s">
        <v>166</v>
      </c>
      <c r="O29" s="228"/>
      <c r="P29" s="228"/>
      <c r="Q29" s="229"/>
      <c r="R29" s="230"/>
      <c r="S29" s="154"/>
      <c r="T29" s="155"/>
      <c r="U29" s="155"/>
      <c r="V29" s="155"/>
      <c r="W29" s="155"/>
      <c r="X29" s="155"/>
      <c r="Y29" s="156"/>
      <c r="Z29" s="154"/>
      <c r="AA29" s="155"/>
      <c r="AB29" s="155"/>
      <c r="AC29" s="155"/>
      <c r="AD29" s="155"/>
      <c r="AE29" s="155"/>
      <c r="AF29" s="156"/>
      <c r="AG29" s="154"/>
      <c r="AH29" s="155"/>
      <c r="AI29" s="155"/>
      <c r="AJ29" s="155"/>
      <c r="AK29" s="155"/>
      <c r="AL29" s="155"/>
      <c r="AM29" s="156"/>
      <c r="AN29" s="154"/>
      <c r="AO29" s="155"/>
      <c r="AP29" s="155"/>
      <c r="AQ29" s="155"/>
      <c r="AR29" s="155"/>
      <c r="AS29" s="155"/>
      <c r="AT29" s="156"/>
      <c r="AU29" s="154"/>
      <c r="AV29" s="155"/>
      <c r="AW29" s="155"/>
      <c r="AX29" s="428"/>
      <c r="AY29" s="428"/>
      <c r="AZ29" s="429"/>
      <c r="BA29" s="429"/>
      <c r="BB29" s="349"/>
      <c r="BC29" s="349"/>
      <c r="BD29" s="349"/>
      <c r="BE29" s="349"/>
      <c r="BF29" s="349"/>
    </row>
    <row r="30" spans="2:58" ht="20.25" customHeight="1" x14ac:dyDescent="0.4">
      <c r="B30" s="231"/>
      <c r="C30" s="382"/>
      <c r="D30" s="382"/>
      <c r="E30" s="382"/>
      <c r="F30" s="432"/>
      <c r="G30" s="344"/>
      <c r="H30" s="344"/>
      <c r="I30" s="344"/>
      <c r="J30" s="344"/>
      <c r="K30" s="433"/>
      <c r="L30" s="433"/>
      <c r="M30" s="433"/>
      <c r="N30" s="232" t="s">
        <v>167</v>
      </c>
      <c r="O30" s="247"/>
      <c r="P30" s="247"/>
      <c r="Q30" s="234"/>
      <c r="R30" s="235"/>
      <c r="S30" s="157"/>
      <c r="T30" s="158"/>
      <c r="U30" s="158"/>
      <c r="V30" s="158"/>
      <c r="W30" s="158"/>
      <c r="X30" s="158"/>
      <c r="Y30" s="159"/>
      <c r="Z30" s="157"/>
      <c r="AA30" s="158"/>
      <c r="AB30" s="158"/>
      <c r="AC30" s="158"/>
      <c r="AD30" s="158"/>
      <c r="AE30" s="158"/>
      <c r="AF30" s="159"/>
      <c r="AG30" s="157"/>
      <c r="AH30" s="158"/>
      <c r="AI30" s="158"/>
      <c r="AJ30" s="158"/>
      <c r="AK30" s="158"/>
      <c r="AL30" s="158"/>
      <c r="AM30" s="159"/>
      <c r="AN30" s="157"/>
      <c r="AO30" s="158"/>
      <c r="AP30" s="158"/>
      <c r="AQ30" s="158"/>
      <c r="AR30" s="158"/>
      <c r="AS30" s="158"/>
      <c r="AT30" s="159"/>
      <c r="AU30" s="157"/>
      <c r="AV30" s="158"/>
      <c r="AW30" s="158"/>
      <c r="AX30" s="430"/>
      <c r="AY30" s="430"/>
      <c r="AZ30" s="431"/>
      <c r="BA30" s="431"/>
      <c r="BB30" s="349"/>
      <c r="BC30" s="349"/>
      <c r="BD30" s="349"/>
      <c r="BE30" s="349"/>
      <c r="BF30" s="349"/>
    </row>
    <row r="31" spans="2:58" ht="20.25" customHeight="1" x14ac:dyDescent="0.4">
      <c r="B31" s="236"/>
      <c r="C31" s="382"/>
      <c r="D31" s="382"/>
      <c r="E31" s="382"/>
      <c r="F31" s="432"/>
      <c r="G31" s="344"/>
      <c r="H31" s="344"/>
      <c r="I31" s="344"/>
      <c r="J31" s="344"/>
      <c r="K31" s="433"/>
      <c r="L31" s="433"/>
      <c r="M31" s="433"/>
      <c r="N31" s="237" t="s">
        <v>84</v>
      </c>
      <c r="O31" s="238"/>
      <c r="P31" s="238"/>
      <c r="Q31" s="239"/>
      <c r="R31" s="240"/>
      <c r="S31" s="241"/>
      <c r="T31" s="242"/>
      <c r="U31" s="242"/>
      <c r="V31" s="242"/>
      <c r="W31" s="242"/>
      <c r="X31" s="242"/>
      <c r="Y31" s="243"/>
      <c r="Z31" s="241"/>
      <c r="AA31" s="242"/>
      <c r="AB31" s="242"/>
      <c r="AC31" s="242"/>
      <c r="AD31" s="242"/>
      <c r="AE31" s="242"/>
      <c r="AF31" s="243"/>
      <c r="AG31" s="241"/>
      <c r="AH31" s="242"/>
      <c r="AI31" s="242"/>
      <c r="AJ31" s="242"/>
      <c r="AK31" s="242"/>
      <c r="AL31" s="242"/>
      <c r="AM31" s="243"/>
      <c r="AN31" s="241"/>
      <c r="AO31" s="242"/>
      <c r="AP31" s="242"/>
      <c r="AQ31" s="242"/>
      <c r="AR31" s="242"/>
      <c r="AS31" s="242"/>
      <c r="AT31" s="243"/>
      <c r="AU31" s="241"/>
      <c r="AV31" s="242"/>
      <c r="AW31" s="242"/>
      <c r="AX31" s="425"/>
      <c r="AY31" s="425"/>
      <c r="AZ31" s="426"/>
      <c r="BA31" s="426"/>
      <c r="BB31" s="349"/>
      <c r="BC31" s="349"/>
      <c r="BD31" s="349"/>
      <c r="BE31" s="349"/>
      <c r="BF31" s="349"/>
    </row>
    <row r="32" spans="2:58" ht="20.25" customHeight="1" x14ac:dyDescent="0.4">
      <c r="B32" s="226">
        <f>B29+1</f>
        <v>5</v>
      </c>
      <c r="C32" s="382"/>
      <c r="D32" s="382"/>
      <c r="E32" s="382"/>
      <c r="F32" s="432"/>
      <c r="G32" s="344"/>
      <c r="H32" s="344"/>
      <c r="I32" s="344"/>
      <c r="J32" s="344"/>
      <c r="K32" s="433"/>
      <c r="L32" s="433"/>
      <c r="M32" s="433"/>
      <c r="N32" s="227" t="s">
        <v>166</v>
      </c>
      <c r="O32" s="228"/>
      <c r="P32" s="228"/>
      <c r="Q32" s="229"/>
      <c r="R32" s="230"/>
      <c r="S32" s="154"/>
      <c r="T32" s="155"/>
      <c r="U32" s="155"/>
      <c r="V32" s="155"/>
      <c r="W32" s="155"/>
      <c r="X32" s="155"/>
      <c r="Y32" s="156"/>
      <c r="Z32" s="154"/>
      <c r="AA32" s="155"/>
      <c r="AB32" s="155"/>
      <c r="AC32" s="155"/>
      <c r="AD32" s="155"/>
      <c r="AE32" s="155"/>
      <c r="AF32" s="156"/>
      <c r="AG32" s="154"/>
      <c r="AH32" s="155"/>
      <c r="AI32" s="155"/>
      <c r="AJ32" s="155"/>
      <c r="AK32" s="155"/>
      <c r="AL32" s="155"/>
      <c r="AM32" s="156"/>
      <c r="AN32" s="154"/>
      <c r="AO32" s="155"/>
      <c r="AP32" s="155"/>
      <c r="AQ32" s="155"/>
      <c r="AR32" s="155"/>
      <c r="AS32" s="155"/>
      <c r="AT32" s="156"/>
      <c r="AU32" s="154"/>
      <c r="AV32" s="155"/>
      <c r="AW32" s="155"/>
      <c r="AX32" s="428"/>
      <c r="AY32" s="428"/>
      <c r="AZ32" s="429"/>
      <c r="BA32" s="429"/>
      <c r="BB32" s="349"/>
      <c r="BC32" s="349"/>
      <c r="BD32" s="349"/>
      <c r="BE32" s="349"/>
      <c r="BF32" s="349"/>
    </row>
    <row r="33" spans="2:58" ht="20.25" customHeight="1" x14ac:dyDescent="0.4">
      <c r="B33" s="231"/>
      <c r="C33" s="382"/>
      <c r="D33" s="382"/>
      <c r="E33" s="382"/>
      <c r="F33" s="432"/>
      <c r="G33" s="344"/>
      <c r="H33" s="344"/>
      <c r="I33" s="344"/>
      <c r="J33" s="344"/>
      <c r="K33" s="433"/>
      <c r="L33" s="433"/>
      <c r="M33" s="433"/>
      <c r="N33" s="232" t="s">
        <v>167</v>
      </c>
      <c r="O33" s="233"/>
      <c r="P33" s="233"/>
      <c r="Q33" s="248"/>
      <c r="R33" s="249"/>
      <c r="S33" s="157"/>
      <c r="T33" s="158"/>
      <c r="U33" s="158"/>
      <c r="V33" s="158"/>
      <c r="W33" s="158"/>
      <c r="X33" s="158"/>
      <c r="Y33" s="159"/>
      <c r="Z33" s="157"/>
      <c r="AA33" s="158"/>
      <c r="AB33" s="158"/>
      <c r="AC33" s="158"/>
      <c r="AD33" s="158"/>
      <c r="AE33" s="158"/>
      <c r="AF33" s="159"/>
      <c r="AG33" s="157"/>
      <c r="AH33" s="158"/>
      <c r="AI33" s="158"/>
      <c r="AJ33" s="158"/>
      <c r="AK33" s="158"/>
      <c r="AL33" s="158"/>
      <c r="AM33" s="159"/>
      <c r="AN33" s="157"/>
      <c r="AO33" s="158"/>
      <c r="AP33" s="158"/>
      <c r="AQ33" s="158"/>
      <c r="AR33" s="158"/>
      <c r="AS33" s="158"/>
      <c r="AT33" s="159"/>
      <c r="AU33" s="157"/>
      <c r="AV33" s="158"/>
      <c r="AW33" s="158"/>
      <c r="AX33" s="430"/>
      <c r="AY33" s="430"/>
      <c r="AZ33" s="431"/>
      <c r="BA33" s="431"/>
      <c r="BB33" s="349"/>
      <c r="BC33" s="349"/>
      <c r="BD33" s="349"/>
      <c r="BE33" s="349"/>
      <c r="BF33" s="349"/>
    </row>
    <row r="34" spans="2:58" ht="20.25" customHeight="1" x14ac:dyDescent="0.4">
      <c r="B34" s="236"/>
      <c r="C34" s="382"/>
      <c r="D34" s="382"/>
      <c r="E34" s="382"/>
      <c r="F34" s="432"/>
      <c r="G34" s="344"/>
      <c r="H34" s="344"/>
      <c r="I34" s="344"/>
      <c r="J34" s="344"/>
      <c r="K34" s="433"/>
      <c r="L34" s="433"/>
      <c r="M34" s="433"/>
      <c r="N34" s="237" t="s">
        <v>84</v>
      </c>
      <c r="O34" s="244"/>
      <c r="P34" s="244"/>
      <c r="Q34" s="245"/>
      <c r="R34" s="250"/>
      <c r="S34" s="241"/>
      <c r="T34" s="242"/>
      <c r="U34" s="242"/>
      <c r="V34" s="242"/>
      <c r="W34" s="242"/>
      <c r="X34" s="242"/>
      <c r="Y34" s="243"/>
      <c r="Z34" s="241"/>
      <c r="AA34" s="242"/>
      <c r="AB34" s="242"/>
      <c r="AC34" s="242"/>
      <c r="AD34" s="242"/>
      <c r="AE34" s="242"/>
      <c r="AF34" s="243"/>
      <c r="AG34" s="241"/>
      <c r="AH34" s="242"/>
      <c r="AI34" s="242"/>
      <c r="AJ34" s="242"/>
      <c r="AK34" s="242"/>
      <c r="AL34" s="242"/>
      <c r="AM34" s="243"/>
      <c r="AN34" s="241"/>
      <c r="AO34" s="242"/>
      <c r="AP34" s="242"/>
      <c r="AQ34" s="242"/>
      <c r="AR34" s="242"/>
      <c r="AS34" s="242"/>
      <c r="AT34" s="243"/>
      <c r="AU34" s="241"/>
      <c r="AV34" s="242"/>
      <c r="AW34" s="242"/>
      <c r="AX34" s="425"/>
      <c r="AY34" s="425"/>
      <c r="AZ34" s="426"/>
      <c r="BA34" s="426"/>
      <c r="BB34" s="349"/>
      <c r="BC34" s="349"/>
      <c r="BD34" s="349"/>
      <c r="BE34" s="349"/>
      <c r="BF34" s="349"/>
    </row>
    <row r="35" spans="2:58" ht="20.25" customHeight="1" x14ac:dyDescent="0.4">
      <c r="B35" s="226">
        <f>B32+1</f>
        <v>6</v>
      </c>
      <c r="C35" s="382"/>
      <c r="D35" s="382"/>
      <c r="E35" s="382"/>
      <c r="F35" s="432"/>
      <c r="G35" s="344"/>
      <c r="H35" s="344"/>
      <c r="I35" s="344"/>
      <c r="J35" s="344"/>
      <c r="K35" s="433"/>
      <c r="L35" s="433"/>
      <c r="M35" s="433"/>
      <c r="N35" s="227" t="s">
        <v>166</v>
      </c>
      <c r="O35" s="228"/>
      <c r="P35" s="228"/>
      <c r="Q35" s="229"/>
      <c r="R35" s="230"/>
      <c r="S35" s="154"/>
      <c r="T35" s="155"/>
      <c r="U35" s="155"/>
      <c r="V35" s="155"/>
      <c r="W35" s="155"/>
      <c r="X35" s="155"/>
      <c r="Y35" s="156"/>
      <c r="Z35" s="154"/>
      <c r="AA35" s="155"/>
      <c r="AB35" s="155"/>
      <c r="AC35" s="155"/>
      <c r="AD35" s="155"/>
      <c r="AE35" s="155"/>
      <c r="AF35" s="156"/>
      <c r="AG35" s="154"/>
      <c r="AH35" s="155"/>
      <c r="AI35" s="155"/>
      <c r="AJ35" s="155"/>
      <c r="AK35" s="155"/>
      <c r="AL35" s="155"/>
      <c r="AM35" s="156"/>
      <c r="AN35" s="154"/>
      <c r="AO35" s="155"/>
      <c r="AP35" s="155"/>
      <c r="AQ35" s="155"/>
      <c r="AR35" s="155"/>
      <c r="AS35" s="155"/>
      <c r="AT35" s="156"/>
      <c r="AU35" s="154"/>
      <c r="AV35" s="155"/>
      <c r="AW35" s="155"/>
      <c r="AX35" s="428"/>
      <c r="AY35" s="428"/>
      <c r="AZ35" s="429"/>
      <c r="BA35" s="429"/>
      <c r="BB35" s="349"/>
      <c r="BC35" s="349"/>
      <c r="BD35" s="349"/>
      <c r="BE35" s="349"/>
      <c r="BF35" s="349"/>
    </row>
    <row r="36" spans="2:58" ht="20.25" customHeight="1" x14ac:dyDescent="0.4">
      <c r="B36" s="231"/>
      <c r="C36" s="382"/>
      <c r="D36" s="382"/>
      <c r="E36" s="382"/>
      <c r="F36" s="432"/>
      <c r="G36" s="344"/>
      <c r="H36" s="344"/>
      <c r="I36" s="344"/>
      <c r="J36" s="344"/>
      <c r="K36" s="433"/>
      <c r="L36" s="433"/>
      <c r="M36" s="433"/>
      <c r="N36" s="232" t="s">
        <v>167</v>
      </c>
      <c r="O36" s="247"/>
      <c r="P36" s="247"/>
      <c r="Q36" s="234"/>
      <c r="R36" s="235"/>
      <c r="S36" s="157"/>
      <c r="T36" s="158"/>
      <c r="U36" s="158"/>
      <c r="V36" s="158"/>
      <c r="W36" s="158"/>
      <c r="X36" s="158"/>
      <c r="Y36" s="159"/>
      <c r="Z36" s="157"/>
      <c r="AA36" s="158"/>
      <c r="AB36" s="158"/>
      <c r="AC36" s="158"/>
      <c r="AD36" s="158"/>
      <c r="AE36" s="158"/>
      <c r="AF36" s="159"/>
      <c r="AG36" s="157"/>
      <c r="AH36" s="158"/>
      <c r="AI36" s="158"/>
      <c r="AJ36" s="158"/>
      <c r="AK36" s="158"/>
      <c r="AL36" s="158"/>
      <c r="AM36" s="159"/>
      <c r="AN36" s="157"/>
      <c r="AO36" s="158"/>
      <c r="AP36" s="158"/>
      <c r="AQ36" s="158"/>
      <c r="AR36" s="158"/>
      <c r="AS36" s="158"/>
      <c r="AT36" s="159"/>
      <c r="AU36" s="157"/>
      <c r="AV36" s="158"/>
      <c r="AW36" s="158"/>
      <c r="AX36" s="430"/>
      <c r="AY36" s="430"/>
      <c r="AZ36" s="431"/>
      <c r="BA36" s="431"/>
      <c r="BB36" s="349"/>
      <c r="BC36" s="349"/>
      <c r="BD36" s="349"/>
      <c r="BE36" s="349"/>
      <c r="BF36" s="349"/>
    </row>
    <row r="37" spans="2:58" ht="20.25" customHeight="1" x14ac:dyDescent="0.4">
      <c r="B37" s="236"/>
      <c r="C37" s="382"/>
      <c r="D37" s="382"/>
      <c r="E37" s="382"/>
      <c r="F37" s="432"/>
      <c r="G37" s="344"/>
      <c r="H37" s="344"/>
      <c r="I37" s="344"/>
      <c r="J37" s="344"/>
      <c r="K37" s="433"/>
      <c r="L37" s="433"/>
      <c r="M37" s="433"/>
      <c r="N37" s="237" t="s">
        <v>84</v>
      </c>
      <c r="O37" s="238"/>
      <c r="P37" s="238"/>
      <c r="Q37" s="239"/>
      <c r="R37" s="240"/>
      <c r="S37" s="241"/>
      <c r="T37" s="242"/>
      <c r="U37" s="242"/>
      <c r="V37" s="242"/>
      <c r="W37" s="242"/>
      <c r="X37" s="242"/>
      <c r="Y37" s="243"/>
      <c r="Z37" s="241"/>
      <c r="AA37" s="242"/>
      <c r="AB37" s="242"/>
      <c r="AC37" s="242"/>
      <c r="AD37" s="242"/>
      <c r="AE37" s="242"/>
      <c r="AF37" s="243"/>
      <c r="AG37" s="241"/>
      <c r="AH37" s="242"/>
      <c r="AI37" s="242"/>
      <c r="AJ37" s="242"/>
      <c r="AK37" s="242"/>
      <c r="AL37" s="242"/>
      <c r="AM37" s="243"/>
      <c r="AN37" s="241"/>
      <c r="AO37" s="242"/>
      <c r="AP37" s="242"/>
      <c r="AQ37" s="242"/>
      <c r="AR37" s="242"/>
      <c r="AS37" s="242"/>
      <c r="AT37" s="243"/>
      <c r="AU37" s="241"/>
      <c r="AV37" s="242"/>
      <c r="AW37" s="242"/>
      <c r="AX37" s="425"/>
      <c r="AY37" s="425"/>
      <c r="AZ37" s="426"/>
      <c r="BA37" s="426"/>
      <c r="BB37" s="349"/>
      <c r="BC37" s="349"/>
      <c r="BD37" s="349"/>
      <c r="BE37" s="349"/>
      <c r="BF37" s="349"/>
    </row>
    <row r="38" spans="2:58" ht="20.25" customHeight="1" x14ac:dyDescent="0.4">
      <c r="B38" s="226">
        <f>B35+1</f>
        <v>7</v>
      </c>
      <c r="C38" s="382"/>
      <c r="D38" s="382"/>
      <c r="E38" s="382"/>
      <c r="F38" s="432"/>
      <c r="G38" s="344"/>
      <c r="H38" s="344"/>
      <c r="I38" s="344"/>
      <c r="J38" s="344"/>
      <c r="K38" s="433"/>
      <c r="L38" s="433"/>
      <c r="M38" s="433"/>
      <c r="N38" s="227" t="s">
        <v>166</v>
      </c>
      <c r="O38" s="228"/>
      <c r="P38" s="228"/>
      <c r="Q38" s="229"/>
      <c r="R38" s="230"/>
      <c r="S38" s="154"/>
      <c r="T38" s="155"/>
      <c r="U38" s="155"/>
      <c r="V38" s="155"/>
      <c r="W38" s="155"/>
      <c r="X38" s="155"/>
      <c r="Y38" s="156"/>
      <c r="Z38" s="154"/>
      <c r="AA38" s="155"/>
      <c r="AB38" s="155"/>
      <c r="AC38" s="155"/>
      <c r="AD38" s="155"/>
      <c r="AE38" s="155"/>
      <c r="AF38" s="156"/>
      <c r="AG38" s="154"/>
      <c r="AH38" s="155"/>
      <c r="AI38" s="155"/>
      <c r="AJ38" s="155"/>
      <c r="AK38" s="155"/>
      <c r="AL38" s="155"/>
      <c r="AM38" s="156"/>
      <c r="AN38" s="154"/>
      <c r="AO38" s="155"/>
      <c r="AP38" s="155"/>
      <c r="AQ38" s="155"/>
      <c r="AR38" s="155"/>
      <c r="AS38" s="155"/>
      <c r="AT38" s="156"/>
      <c r="AU38" s="154"/>
      <c r="AV38" s="155"/>
      <c r="AW38" s="155"/>
      <c r="AX38" s="428"/>
      <c r="AY38" s="428"/>
      <c r="AZ38" s="429"/>
      <c r="BA38" s="429"/>
      <c r="BB38" s="349"/>
      <c r="BC38" s="349"/>
      <c r="BD38" s="349"/>
      <c r="BE38" s="349"/>
      <c r="BF38" s="349"/>
    </row>
    <row r="39" spans="2:58" ht="20.25" customHeight="1" x14ac:dyDescent="0.4">
      <c r="B39" s="231"/>
      <c r="C39" s="382"/>
      <c r="D39" s="382"/>
      <c r="E39" s="382"/>
      <c r="F39" s="432"/>
      <c r="G39" s="344"/>
      <c r="H39" s="344"/>
      <c r="I39" s="344"/>
      <c r="J39" s="344"/>
      <c r="K39" s="433"/>
      <c r="L39" s="433"/>
      <c r="M39" s="433"/>
      <c r="N39" s="232" t="s">
        <v>167</v>
      </c>
      <c r="O39" s="244"/>
      <c r="P39" s="244"/>
      <c r="Q39" s="245"/>
      <c r="R39" s="246"/>
      <c r="S39" s="157"/>
      <c r="T39" s="158"/>
      <c r="U39" s="158"/>
      <c r="V39" s="158"/>
      <c r="W39" s="158"/>
      <c r="X39" s="158"/>
      <c r="Y39" s="159"/>
      <c r="Z39" s="157"/>
      <c r="AA39" s="158"/>
      <c r="AB39" s="158"/>
      <c r="AC39" s="158"/>
      <c r="AD39" s="158"/>
      <c r="AE39" s="158"/>
      <c r="AF39" s="159"/>
      <c r="AG39" s="157"/>
      <c r="AH39" s="158"/>
      <c r="AI39" s="158"/>
      <c r="AJ39" s="158"/>
      <c r="AK39" s="158"/>
      <c r="AL39" s="158"/>
      <c r="AM39" s="159"/>
      <c r="AN39" s="157"/>
      <c r="AO39" s="158"/>
      <c r="AP39" s="158"/>
      <c r="AQ39" s="158"/>
      <c r="AR39" s="158"/>
      <c r="AS39" s="158"/>
      <c r="AT39" s="159"/>
      <c r="AU39" s="157"/>
      <c r="AV39" s="158"/>
      <c r="AW39" s="158"/>
      <c r="AX39" s="430"/>
      <c r="AY39" s="430"/>
      <c r="AZ39" s="431"/>
      <c r="BA39" s="431"/>
      <c r="BB39" s="349"/>
      <c r="BC39" s="349"/>
      <c r="BD39" s="349"/>
      <c r="BE39" s="349"/>
      <c r="BF39" s="349"/>
    </row>
    <row r="40" spans="2:58" ht="20.25" customHeight="1" x14ac:dyDescent="0.4">
      <c r="B40" s="236"/>
      <c r="C40" s="382"/>
      <c r="D40" s="382"/>
      <c r="E40" s="382"/>
      <c r="F40" s="432"/>
      <c r="G40" s="344"/>
      <c r="H40" s="344"/>
      <c r="I40" s="344"/>
      <c r="J40" s="344"/>
      <c r="K40" s="433"/>
      <c r="L40" s="433"/>
      <c r="M40" s="433"/>
      <c r="N40" s="237" t="s">
        <v>84</v>
      </c>
      <c r="O40" s="238"/>
      <c r="P40" s="238"/>
      <c r="Q40" s="239"/>
      <c r="R40" s="240"/>
      <c r="S40" s="241"/>
      <c r="T40" s="242"/>
      <c r="U40" s="242"/>
      <c r="V40" s="242"/>
      <c r="W40" s="242"/>
      <c r="X40" s="242"/>
      <c r="Y40" s="243"/>
      <c r="Z40" s="241"/>
      <c r="AA40" s="242"/>
      <c r="AB40" s="242"/>
      <c r="AC40" s="242"/>
      <c r="AD40" s="242"/>
      <c r="AE40" s="242"/>
      <c r="AF40" s="243"/>
      <c r="AG40" s="241"/>
      <c r="AH40" s="242"/>
      <c r="AI40" s="242"/>
      <c r="AJ40" s="242"/>
      <c r="AK40" s="242"/>
      <c r="AL40" s="242"/>
      <c r="AM40" s="243"/>
      <c r="AN40" s="241"/>
      <c r="AO40" s="242"/>
      <c r="AP40" s="242"/>
      <c r="AQ40" s="242"/>
      <c r="AR40" s="242"/>
      <c r="AS40" s="242"/>
      <c r="AT40" s="243"/>
      <c r="AU40" s="241"/>
      <c r="AV40" s="242"/>
      <c r="AW40" s="242"/>
      <c r="AX40" s="425"/>
      <c r="AY40" s="425"/>
      <c r="AZ40" s="426"/>
      <c r="BA40" s="426"/>
      <c r="BB40" s="349"/>
      <c r="BC40" s="349"/>
      <c r="BD40" s="349"/>
      <c r="BE40" s="349"/>
      <c r="BF40" s="349"/>
    </row>
    <row r="41" spans="2:58" ht="20.25" customHeight="1" x14ac:dyDescent="0.4">
      <c r="B41" s="226">
        <f>B38+1</f>
        <v>8</v>
      </c>
      <c r="C41" s="382"/>
      <c r="D41" s="382"/>
      <c r="E41" s="382"/>
      <c r="F41" s="432"/>
      <c r="G41" s="344"/>
      <c r="H41" s="344"/>
      <c r="I41" s="344"/>
      <c r="J41" s="344"/>
      <c r="K41" s="433"/>
      <c r="L41" s="433"/>
      <c r="M41" s="433"/>
      <c r="N41" s="227" t="s">
        <v>166</v>
      </c>
      <c r="O41" s="228"/>
      <c r="P41" s="228"/>
      <c r="Q41" s="229"/>
      <c r="R41" s="230"/>
      <c r="S41" s="154"/>
      <c r="T41" s="155"/>
      <c r="U41" s="155"/>
      <c r="V41" s="155"/>
      <c r="W41" s="155"/>
      <c r="X41" s="155"/>
      <c r="Y41" s="156"/>
      <c r="Z41" s="154"/>
      <c r="AA41" s="155"/>
      <c r="AB41" s="155"/>
      <c r="AC41" s="155"/>
      <c r="AD41" s="155"/>
      <c r="AE41" s="155"/>
      <c r="AF41" s="156"/>
      <c r="AG41" s="154"/>
      <c r="AH41" s="155"/>
      <c r="AI41" s="155"/>
      <c r="AJ41" s="155"/>
      <c r="AK41" s="155"/>
      <c r="AL41" s="155"/>
      <c r="AM41" s="156"/>
      <c r="AN41" s="154"/>
      <c r="AO41" s="155"/>
      <c r="AP41" s="155"/>
      <c r="AQ41" s="155"/>
      <c r="AR41" s="155"/>
      <c r="AS41" s="155"/>
      <c r="AT41" s="156"/>
      <c r="AU41" s="154"/>
      <c r="AV41" s="155"/>
      <c r="AW41" s="155"/>
      <c r="AX41" s="428"/>
      <c r="AY41" s="428"/>
      <c r="AZ41" s="429"/>
      <c r="BA41" s="429"/>
      <c r="BB41" s="349"/>
      <c r="BC41" s="349"/>
      <c r="BD41" s="349"/>
      <c r="BE41" s="349"/>
      <c r="BF41" s="349"/>
    </row>
    <row r="42" spans="2:58" ht="20.25" customHeight="1" x14ac:dyDescent="0.4">
      <c r="B42" s="231"/>
      <c r="C42" s="382"/>
      <c r="D42" s="382"/>
      <c r="E42" s="382"/>
      <c r="F42" s="432"/>
      <c r="G42" s="344"/>
      <c r="H42" s="344"/>
      <c r="I42" s="344"/>
      <c r="J42" s="344"/>
      <c r="K42" s="433"/>
      <c r="L42" s="433"/>
      <c r="M42" s="433"/>
      <c r="N42" s="232" t="s">
        <v>167</v>
      </c>
      <c r="O42" s="247"/>
      <c r="P42" s="247"/>
      <c r="Q42" s="234"/>
      <c r="R42" s="235"/>
      <c r="S42" s="157"/>
      <c r="T42" s="158"/>
      <c r="U42" s="158"/>
      <c r="V42" s="158"/>
      <c r="W42" s="158"/>
      <c r="X42" s="158"/>
      <c r="Y42" s="159"/>
      <c r="Z42" s="157"/>
      <c r="AA42" s="158"/>
      <c r="AB42" s="158"/>
      <c r="AC42" s="158"/>
      <c r="AD42" s="158"/>
      <c r="AE42" s="158"/>
      <c r="AF42" s="159"/>
      <c r="AG42" s="157"/>
      <c r="AH42" s="158"/>
      <c r="AI42" s="158"/>
      <c r="AJ42" s="158"/>
      <c r="AK42" s="158"/>
      <c r="AL42" s="158"/>
      <c r="AM42" s="159"/>
      <c r="AN42" s="157"/>
      <c r="AO42" s="158"/>
      <c r="AP42" s="158"/>
      <c r="AQ42" s="158"/>
      <c r="AR42" s="158"/>
      <c r="AS42" s="158"/>
      <c r="AT42" s="159"/>
      <c r="AU42" s="157"/>
      <c r="AV42" s="158"/>
      <c r="AW42" s="158"/>
      <c r="AX42" s="430"/>
      <c r="AY42" s="430"/>
      <c r="AZ42" s="431"/>
      <c r="BA42" s="431"/>
      <c r="BB42" s="349"/>
      <c r="BC42" s="349"/>
      <c r="BD42" s="349"/>
      <c r="BE42" s="349"/>
      <c r="BF42" s="349"/>
    </row>
    <row r="43" spans="2:58" ht="20.25" customHeight="1" x14ac:dyDescent="0.4">
      <c r="B43" s="236"/>
      <c r="C43" s="382"/>
      <c r="D43" s="382"/>
      <c r="E43" s="382"/>
      <c r="F43" s="432"/>
      <c r="G43" s="344"/>
      <c r="H43" s="344"/>
      <c r="I43" s="344"/>
      <c r="J43" s="344"/>
      <c r="K43" s="433"/>
      <c r="L43" s="433"/>
      <c r="M43" s="433"/>
      <c r="N43" s="237" t="s">
        <v>84</v>
      </c>
      <c r="O43" s="238"/>
      <c r="P43" s="238"/>
      <c r="Q43" s="239"/>
      <c r="R43" s="240"/>
      <c r="S43" s="241"/>
      <c r="T43" s="242"/>
      <c r="U43" s="242"/>
      <c r="V43" s="242"/>
      <c r="W43" s="242"/>
      <c r="X43" s="242"/>
      <c r="Y43" s="243"/>
      <c r="Z43" s="241"/>
      <c r="AA43" s="242"/>
      <c r="AB43" s="242"/>
      <c r="AC43" s="242"/>
      <c r="AD43" s="242"/>
      <c r="AE43" s="242"/>
      <c r="AF43" s="243"/>
      <c r="AG43" s="241"/>
      <c r="AH43" s="242"/>
      <c r="AI43" s="242"/>
      <c r="AJ43" s="242"/>
      <c r="AK43" s="242"/>
      <c r="AL43" s="242"/>
      <c r="AM43" s="243"/>
      <c r="AN43" s="241"/>
      <c r="AO43" s="242"/>
      <c r="AP43" s="242"/>
      <c r="AQ43" s="242"/>
      <c r="AR43" s="242"/>
      <c r="AS43" s="242"/>
      <c r="AT43" s="243"/>
      <c r="AU43" s="241"/>
      <c r="AV43" s="242"/>
      <c r="AW43" s="242"/>
      <c r="AX43" s="425"/>
      <c r="AY43" s="425"/>
      <c r="AZ43" s="426"/>
      <c r="BA43" s="426"/>
      <c r="BB43" s="349"/>
      <c r="BC43" s="349"/>
      <c r="BD43" s="349"/>
      <c r="BE43" s="349"/>
      <c r="BF43" s="349"/>
    </row>
    <row r="44" spans="2:58" ht="20.25" customHeight="1" x14ac:dyDescent="0.4">
      <c r="B44" s="226">
        <f>B41+1</f>
        <v>9</v>
      </c>
      <c r="C44" s="382"/>
      <c r="D44" s="382"/>
      <c r="E44" s="382"/>
      <c r="F44" s="432"/>
      <c r="G44" s="344"/>
      <c r="H44" s="344"/>
      <c r="I44" s="344"/>
      <c r="J44" s="344"/>
      <c r="K44" s="433"/>
      <c r="L44" s="433"/>
      <c r="M44" s="433"/>
      <c r="N44" s="227" t="s">
        <v>166</v>
      </c>
      <c r="O44" s="228"/>
      <c r="P44" s="228"/>
      <c r="Q44" s="229"/>
      <c r="R44" s="230"/>
      <c r="S44" s="154"/>
      <c r="T44" s="155"/>
      <c r="U44" s="155"/>
      <c r="V44" s="155"/>
      <c r="W44" s="155"/>
      <c r="X44" s="155"/>
      <c r="Y44" s="156"/>
      <c r="Z44" s="154"/>
      <c r="AA44" s="155"/>
      <c r="AB44" s="155"/>
      <c r="AC44" s="155"/>
      <c r="AD44" s="155"/>
      <c r="AE44" s="155"/>
      <c r="AF44" s="156"/>
      <c r="AG44" s="154"/>
      <c r="AH44" s="155"/>
      <c r="AI44" s="155"/>
      <c r="AJ44" s="155"/>
      <c r="AK44" s="155"/>
      <c r="AL44" s="155"/>
      <c r="AM44" s="156"/>
      <c r="AN44" s="154"/>
      <c r="AO44" s="155"/>
      <c r="AP44" s="155"/>
      <c r="AQ44" s="155"/>
      <c r="AR44" s="155"/>
      <c r="AS44" s="155"/>
      <c r="AT44" s="156"/>
      <c r="AU44" s="154"/>
      <c r="AV44" s="155"/>
      <c r="AW44" s="155"/>
      <c r="AX44" s="428"/>
      <c r="AY44" s="428"/>
      <c r="AZ44" s="429"/>
      <c r="BA44" s="429"/>
      <c r="BB44" s="349"/>
      <c r="BC44" s="349"/>
      <c r="BD44" s="349"/>
      <c r="BE44" s="349"/>
      <c r="BF44" s="349"/>
    </row>
    <row r="45" spans="2:58" ht="20.25" customHeight="1" x14ac:dyDescent="0.4">
      <c r="B45" s="231"/>
      <c r="C45" s="382"/>
      <c r="D45" s="382"/>
      <c r="E45" s="382"/>
      <c r="F45" s="432"/>
      <c r="G45" s="344"/>
      <c r="H45" s="344"/>
      <c r="I45" s="344"/>
      <c r="J45" s="344"/>
      <c r="K45" s="433"/>
      <c r="L45" s="433"/>
      <c r="M45" s="433"/>
      <c r="N45" s="232" t="s">
        <v>167</v>
      </c>
      <c r="O45" s="233"/>
      <c r="P45" s="233"/>
      <c r="Q45" s="248"/>
      <c r="R45" s="249"/>
      <c r="S45" s="157"/>
      <c r="T45" s="158"/>
      <c r="U45" s="158"/>
      <c r="V45" s="158"/>
      <c r="W45" s="158"/>
      <c r="X45" s="158"/>
      <c r="Y45" s="159"/>
      <c r="Z45" s="157"/>
      <c r="AA45" s="158"/>
      <c r="AB45" s="158"/>
      <c r="AC45" s="158"/>
      <c r="AD45" s="158"/>
      <c r="AE45" s="158"/>
      <c r="AF45" s="159"/>
      <c r="AG45" s="157"/>
      <c r="AH45" s="158"/>
      <c r="AI45" s="158"/>
      <c r="AJ45" s="158"/>
      <c r="AK45" s="158"/>
      <c r="AL45" s="158"/>
      <c r="AM45" s="159"/>
      <c r="AN45" s="157"/>
      <c r="AO45" s="158"/>
      <c r="AP45" s="158"/>
      <c r="AQ45" s="158"/>
      <c r="AR45" s="158"/>
      <c r="AS45" s="158"/>
      <c r="AT45" s="159"/>
      <c r="AU45" s="157"/>
      <c r="AV45" s="158"/>
      <c r="AW45" s="158"/>
      <c r="AX45" s="430"/>
      <c r="AY45" s="430"/>
      <c r="AZ45" s="431"/>
      <c r="BA45" s="431"/>
      <c r="BB45" s="349"/>
      <c r="BC45" s="349"/>
      <c r="BD45" s="349"/>
      <c r="BE45" s="349"/>
      <c r="BF45" s="349"/>
    </row>
    <row r="46" spans="2:58" ht="20.25" customHeight="1" x14ac:dyDescent="0.4">
      <c r="B46" s="236"/>
      <c r="C46" s="382"/>
      <c r="D46" s="382"/>
      <c r="E46" s="382"/>
      <c r="F46" s="432"/>
      <c r="G46" s="344"/>
      <c r="H46" s="344"/>
      <c r="I46" s="344"/>
      <c r="J46" s="344"/>
      <c r="K46" s="433"/>
      <c r="L46" s="433"/>
      <c r="M46" s="433"/>
      <c r="N46" s="237" t="s">
        <v>84</v>
      </c>
      <c r="O46" s="244"/>
      <c r="P46" s="244"/>
      <c r="Q46" s="245"/>
      <c r="R46" s="250"/>
      <c r="S46" s="241"/>
      <c r="T46" s="242"/>
      <c r="U46" s="242"/>
      <c r="V46" s="242"/>
      <c r="W46" s="242"/>
      <c r="X46" s="242"/>
      <c r="Y46" s="243"/>
      <c r="Z46" s="241"/>
      <c r="AA46" s="242"/>
      <c r="AB46" s="242"/>
      <c r="AC46" s="242"/>
      <c r="AD46" s="242"/>
      <c r="AE46" s="242"/>
      <c r="AF46" s="243"/>
      <c r="AG46" s="241"/>
      <c r="AH46" s="242"/>
      <c r="AI46" s="242"/>
      <c r="AJ46" s="242"/>
      <c r="AK46" s="242"/>
      <c r="AL46" s="242"/>
      <c r="AM46" s="243"/>
      <c r="AN46" s="241"/>
      <c r="AO46" s="242"/>
      <c r="AP46" s="242"/>
      <c r="AQ46" s="242"/>
      <c r="AR46" s="242"/>
      <c r="AS46" s="242"/>
      <c r="AT46" s="243"/>
      <c r="AU46" s="241"/>
      <c r="AV46" s="242"/>
      <c r="AW46" s="242"/>
      <c r="AX46" s="425"/>
      <c r="AY46" s="425"/>
      <c r="AZ46" s="426"/>
      <c r="BA46" s="426"/>
      <c r="BB46" s="349"/>
      <c r="BC46" s="349"/>
      <c r="BD46" s="349"/>
      <c r="BE46" s="349"/>
      <c r="BF46" s="349"/>
    </row>
    <row r="47" spans="2:58" ht="20.25" customHeight="1" x14ac:dyDescent="0.4">
      <c r="B47" s="226">
        <f>B44+1</f>
        <v>10</v>
      </c>
      <c r="C47" s="382"/>
      <c r="D47" s="382"/>
      <c r="E47" s="382"/>
      <c r="F47" s="432"/>
      <c r="G47" s="344"/>
      <c r="H47" s="344"/>
      <c r="I47" s="344"/>
      <c r="J47" s="344"/>
      <c r="K47" s="433"/>
      <c r="L47" s="433"/>
      <c r="M47" s="433"/>
      <c r="N47" s="227" t="s">
        <v>166</v>
      </c>
      <c r="O47" s="228"/>
      <c r="P47" s="228"/>
      <c r="Q47" s="229"/>
      <c r="R47" s="230"/>
      <c r="S47" s="154"/>
      <c r="T47" s="155"/>
      <c r="U47" s="155"/>
      <c r="V47" s="155"/>
      <c r="W47" s="155"/>
      <c r="X47" s="155"/>
      <c r="Y47" s="156"/>
      <c r="Z47" s="154"/>
      <c r="AA47" s="155"/>
      <c r="AB47" s="155"/>
      <c r="AC47" s="155"/>
      <c r="AD47" s="155"/>
      <c r="AE47" s="155"/>
      <c r="AF47" s="156"/>
      <c r="AG47" s="154"/>
      <c r="AH47" s="155"/>
      <c r="AI47" s="155"/>
      <c r="AJ47" s="155"/>
      <c r="AK47" s="155"/>
      <c r="AL47" s="155"/>
      <c r="AM47" s="156"/>
      <c r="AN47" s="154"/>
      <c r="AO47" s="155"/>
      <c r="AP47" s="155"/>
      <c r="AQ47" s="155"/>
      <c r="AR47" s="155"/>
      <c r="AS47" s="155"/>
      <c r="AT47" s="156"/>
      <c r="AU47" s="154"/>
      <c r="AV47" s="155"/>
      <c r="AW47" s="155"/>
      <c r="AX47" s="428"/>
      <c r="AY47" s="428"/>
      <c r="AZ47" s="429"/>
      <c r="BA47" s="429"/>
      <c r="BB47" s="349"/>
      <c r="BC47" s="349"/>
      <c r="BD47" s="349"/>
      <c r="BE47" s="349"/>
      <c r="BF47" s="349"/>
    </row>
    <row r="48" spans="2:58" ht="20.25" customHeight="1" x14ac:dyDescent="0.4">
      <c r="B48" s="231"/>
      <c r="C48" s="382"/>
      <c r="D48" s="382"/>
      <c r="E48" s="382"/>
      <c r="F48" s="432"/>
      <c r="G48" s="344"/>
      <c r="H48" s="344"/>
      <c r="I48" s="344"/>
      <c r="J48" s="344"/>
      <c r="K48" s="433"/>
      <c r="L48" s="433"/>
      <c r="M48" s="433"/>
      <c r="N48" s="251" t="s">
        <v>167</v>
      </c>
      <c r="O48" s="252"/>
      <c r="P48" s="252"/>
      <c r="Q48" s="253"/>
      <c r="R48" s="254"/>
      <c r="S48" s="157"/>
      <c r="T48" s="158"/>
      <c r="U48" s="158"/>
      <c r="V48" s="158"/>
      <c r="W48" s="158"/>
      <c r="X48" s="158"/>
      <c r="Y48" s="159"/>
      <c r="Z48" s="157"/>
      <c r="AA48" s="158"/>
      <c r="AB48" s="158"/>
      <c r="AC48" s="158"/>
      <c r="AD48" s="158"/>
      <c r="AE48" s="158"/>
      <c r="AF48" s="159"/>
      <c r="AG48" s="157"/>
      <c r="AH48" s="158"/>
      <c r="AI48" s="158"/>
      <c r="AJ48" s="158"/>
      <c r="AK48" s="158"/>
      <c r="AL48" s="158"/>
      <c r="AM48" s="159"/>
      <c r="AN48" s="157"/>
      <c r="AO48" s="158"/>
      <c r="AP48" s="158"/>
      <c r="AQ48" s="158"/>
      <c r="AR48" s="158"/>
      <c r="AS48" s="158"/>
      <c r="AT48" s="159"/>
      <c r="AU48" s="157"/>
      <c r="AV48" s="158"/>
      <c r="AW48" s="158"/>
      <c r="AX48" s="430"/>
      <c r="AY48" s="430"/>
      <c r="AZ48" s="431"/>
      <c r="BA48" s="431"/>
      <c r="BB48" s="349"/>
      <c r="BC48" s="349"/>
      <c r="BD48" s="349"/>
      <c r="BE48" s="349"/>
      <c r="BF48" s="349"/>
    </row>
    <row r="49" spans="2:58" ht="20.25" customHeight="1" x14ac:dyDescent="0.4">
      <c r="B49" s="236"/>
      <c r="C49" s="382"/>
      <c r="D49" s="382"/>
      <c r="E49" s="382"/>
      <c r="F49" s="432"/>
      <c r="G49" s="344"/>
      <c r="H49" s="344"/>
      <c r="I49" s="344"/>
      <c r="J49" s="344"/>
      <c r="K49" s="433"/>
      <c r="L49" s="433"/>
      <c r="M49" s="433"/>
      <c r="N49" s="237" t="s">
        <v>84</v>
      </c>
      <c r="O49" s="244"/>
      <c r="P49" s="244"/>
      <c r="Q49" s="245"/>
      <c r="R49" s="250"/>
      <c r="S49" s="241"/>
      <c r="T49" s="242"/>
      <c r="U49" s="242"/>
      <c r="V49" s="242"/>
      <c r="W49" s="242"/>
      <c r="X49" s="242"/>
      <c r="Y49" s="243"/>
      <c r="Z49" s="241"/>
      <c r="AA49" s="242"/>
      <c r="AB49" s="242"/>
      <c r="AC49" s="242"/>
      <c r="AD49" s="242"/>
      <c r="AE49" s="242"/>
      <c r="AF49" s="243"/>
      <c r="AG49" s="241"/>
      <c r="AH49" s="242"/>
      <c r="AI49" s="242"/>
      <c r="AJ49" s="242"/>
      <c r="AK49" s="242"/>
      <c r="AL49" s="242"/>
      <c r="AM49" s="243"/>
      <c r="AN49" s="241"/>
      <c r="AO49" s="242"/>
      <c r="AP49" s="242"/>
      <c r="AQ49" s="242"/>
      <c r="AR49" s="242"/>
      <c r="AS49" s="242"/>
      <c r="AT49" s="243"/>
      <c r="AU49" s="241"/>
      <c r="AV49" s="242"/>
      <c r="AW49" s="242"/>
      <c r="AX49" s="425"/>
      <c r="AY49" s="425"/>
      <c r="AZ49" s="426"/>
      <c r="BA49" s="426"/>
      <c r="BB49" s="349"/>
      <c r="BC49" s="349"/>
      <c r="BD49" s="349"/>
      <c r="BE49" s="349"/>
      <c r="BF49" s="349"/>
    </row>
    <row r="50" spans="2:58" ht="20.25" customHeight="1" x14ac:dyDescent="0.4">
      <c r="B50" s="226">
        <f>B47+1</f>
        <v>11</v>
      </c>
      <c r="C50" s="382"/>
      <c r="D50" s="382"/>
      <c r="E50" s="382"/>
      <c r="F50" s="432"/>
      <c r="G50" s="344"/>
      <c r="H50" s="344"/>
      <c r="I50" s="344"/>
      <c r="J50" s="344"/>
      <c r="K50" s="433"/>
      <c r="L50" s="433"/>
      <c r="M50" s="433"/>
      <c r="N50" s="227" t="s">
        <v>166</v>
      </c>
      <c r="O50" s="228"/>
      <c r="P50" s="228"/>
      <c r="Q50" s="229"/>
      <c r="R50" s="230"/>
      <c r="S50" s="154"/>
      <c r="T50" s="155"/>
      <c r="U50" s="155"/>
      <c r="V50" s="155"/>
      <c r="W50" s="155"/>
      <c r="X50" s="155"/>
      <c r="Y50" s="156"/>
      <c r="Z50" s="154"/>
      <c r="AA50" s="155"/>
      <c r="AB50" s="155"/>
      <c r="AC50" s="155"/>
      <c r="AD50" s="155"/>
      <c r="AE50" s="155"/>
      <c r="AF50" s="156"/>
      <c r="AG50" s="154"/>
      <c r="AH50" s="155"/>
      <c r="AI50" s="155"/>
      <c r="AJ50" s="155"/>
      <c r="AK50" s="155"/>
      <c r="AL50" s="155"/>
      <c r="AM50" s="156"/>
      <c r="AN50" s="154"/>
      <c r="AO50" s="155"/>
      <c r="AP50" s="155"/>
      <c r="AQ50" s="155"/>
      <c r="AR50" s="155"/>
      <c r="AS50" s="155"/>
      <c r="AT50" s="156"/>
      <c r="AU50" s="154"/>
      <c r="AV50" s="155"/>
      <c r="AW50" s="155"/>
      <c r="AX50" s="428"/>
      <c r="AY50" s="428"/>
      <c r="AZ50" s="429"/>
      <c r="BA50" s="429"/>
      <c r="BB50" s="349"/>
      <c r="BC50" s="349"/>
      <c r="BD50" s="349"/>
      <c r="BE50" s="349"/>
      <c r="BF50" s="349"/>
    </row>
    <row r="51" spans="2:58" ht="20.25" customHeight="1" x14ac:dyDescent="0.4">
      <c r="B51" s="231"/>
      <c r="C51" s="382"/>
      <c r="D51" s="382"/>
      <c r="E51" s="382"/>
      <c r="F51" s="432"/>
      <c r="G51" s="344"/>
      <c r="H51" s="344"/>
      <c r="I51" s="344"/>
      <c r="J51" s="344"/>
      <c r="K51" s="433"/>
      <c r="L51" s="433"/>
      <c r="M51" s="433"/>
      <c r="N51" s="251" t="s">
        <v>167</v>
      </c>
      <c r="O51" s="252"/>
      <c r="P51" s="252"/>
      <c r="Q51" s="253"/>
      <c r="R51" s="254"/>
      <c r="S51" s="157"/>
      <c r="T51" s="158"/>
      <c r="U51" s="158"/>
      <c r="V51" s="158"/>
      <c r="W51" s="158"/>
      <c r="X51" s="158"/>
      <c r="Y51" s="159"/>
      <c r="Z51" s="157"/>
      <c r="AA51" s="158"/>
      <c r="AB51" s="158"/>
      <c r="AC51" s="158"/>
      <c r="AD51" s="158"/>
      <c r="AE51" s="158"/>
      <c r="AF51" s="159"/>
      <c r="AG51" s="157"/>
      <c r="AH51" s="158"/>
      <c r="AI51" s="158"/>
      <c r="AJ51" s="158"/>
      <c r="AK51" s="158"/>
      <c r="AL51" s="158"/>
      <c r="AM51" s="159"/>
      <c r="AN51" s="157"/>
      <c r="AO51" s="158"/>
      <c r="AP51" s="158"/>
      <c r="AQ51" s="158"/>
      <c r="AR51" s="158"/>
      <c r="AS51" s="158"/>
      <c r="AT51" s="159"/>
      <c r="AU51" s="157"/>
      <c r="AV51" s="158"/>
      <c r="AW51" s="158"/>
      <c r="AX51" s="430"/>
      <c r="AY51" s="430"/>
      <c r="AZ51" s="431"/>
      <c r="BA51" s="431"/>
      <c r="BB51" s="349"/>
      <c r="BC51" s="349"/>
      <c r="BD51" s="349"/>
      <c r="BE51" s="349"/>
      <c r="BF51" s="349"/>
    </row>
    <row r="52" spans="2:58" ht="20.25" customHeight="1" x14ac:dyDescent="0.4">
      <c r="B52" s="236"/>
      <c r="C52" s="382"/>
      <c r="D52" s="382"/>
      <c r="E52" s="382"/>
      <c r="F52" s="432"/>
      <c r="G52" s="344"/>
      <c r="H52" s="344"/>
      <c r="I52" s="344"/>
      <c r="J52" s="344"/>
      <c r="K52" s="433"/>
      <c r="L52" s="433"/>
      <c r="M52" s="433"/>
      <c r="N52" s="237" t="s">
        <v>84</v>
      </c>
      <c r="O52" s="244"/>
      <c r="P52" s="244"/>
      <c r="Q52" s="245"/>
      <c r="R52" s="250"/>
      <c r="S52" s="241"/>
      <c r="T52" s="242"/>
      <c r="U52" s="242"/>
      <c r="V52" s="242"/>
      <c r="W52" s="242"/>
      <c r="X52" s="242"/>
      <c r="Y52" s="243"/>
      <c r="Z52" s="241"/>
      <c r="AA52" s="242"/>
      <c r="AB52" s="242"/>
      <c r="AC52" s="242"/>
      <c r="AD52" s="242"/>
      <c r="AE52" s="242"/>
      <c r="AF52" s="243"/>
      <c r="AG52" s="241"/>
      <c r="AH52" s="242"/>
      <c r="AI52" s="242"/>
      <c r="AJ52" s="242"/>
      <c r="AK52" s="242"/>
      <c r="AL52" s="242"/>
      <c r="AM52" s="243"/>
      <c r="AN52" s="241"/>
      <c r="AO52" s="242"/>
      <c r="AP52" s="242"/>
      <c r="AQ52" s="242"/>
      <c r="AR52" s="242"/>
      <c r="AS52" s="242"/>
      <c r="AT52" s="243"/>
      <c r="AU52" s="241"/>
      <c r="AV52" s="242"/>
      <c r="AW52" s="242"/>
      <c r="AX52" s="425"/>
      <c r="AY52" s="425"/>
      <c r="AZ52" s="426"/>
      <c r="BA52" s="426"/>
      <c r="BB52" s="349"/>
      <c r="BC52" s="349"/>
      <c r="BD52" s="349"/>
      <c r="BE52" s="349"/>
      <c r="BF52" s="349"/>
    </row>
    <row r="53" spans="2:58" ht="20.25" customHeight="1" x14ac:dyDescent="0.4">
      <c r="B53" s="226">
        <f>B50+1</f>
        <v>12</v>
      </c>
      <c r="C53" s="382"/>
      <c r="D53" s="382"/>
      <c r="E53" s="382"/>
      <c r="F53" s="432"/>
      <c r="G53" s="344"/>
      <c r="H53" s="344"/>
      <c r="I53" s="344"/>
      <c r="J53" s="344"/>
      <c r="K53" s="433"/>
      <c r="L53" s="433"/>
      <c r="M53" s="433"/>
      <c r="N53" s="227" t="s">
        <v>166</v>
      </c>
      <c r="O53" s="228"/>
      <c r="P53" s="228"/>
      <c r="Q53" s="229"/>
      <c r="R53" s="230"/>
      <c r="S53" s="154"/>
      <c r="T53" s="155"/>
      <c r="U53" s="155"/>
      <c r="V53" s="155"/>
      <c r="W53" s="155"/>
      <c r="X53" s="155"/>
      <c r="Y53" s="156"/>
      <c r="Z53" s="154"/>
      <c r="AA53" s="155"/>
      <c r="AB53" s="155"/>
      <c r="AC53" s="155"/>
      <c r="AD53" s="155"/>
      <c r="AE53" s="155"/>
      <c r="AF53" s="156"/>
      <c r="AG53" s="154"/>
      <c r="AH53" s="155"/>
      <c r="AI53" s="155"/>
      <c r="AJ53" s="155"/>
      <c r="AK53" s="155"/>
      <c r="AL53" s="155"/>
      <c r="AM53" s="156"/>
      <c r="AN53" s="154"/>
      <c r="AO53" s="155"/>
      <c r="AP53" s="155"/>
      <c r="AQ53" s="155"/>
      <c r="AR53" s="155"/>
      <c r="AS53" s="155"/>
      <c r="AT53" s="156"/>
      <c r="AU53" s="154"/>
      <c r="AV53" s="155"/>
      <c r="AW53" s="155"/>
      <c r="AX53" s="428"/>
      <c r="AY53" s="428"/>
      <c r="AZ53" s="429"/>
      <c r="BA53" s="429"/>
      <c r="BB53" s="349"/>
      <c r="BC53" s="349"/>
      <c r="BD53" s="349"/>
      <c r="BE53" s="349"/>
      <c r="BF53" s="349"/>
    </row>
    <row r="54" spans="2:58" ht="20.25" customHeight="1" x14ac:dyDescent="0.4">
      <c r="B54" s="231"/>
      <c r="C54" s="382"/>
      <c r="D54" s="382"/>
      <c r="E54" s="382"/>
      <c r="F54" s="432"/>
      <c r="G54" s="344"/>
      <c r="H54" s="344"/>
      <c r="I54" s="344"/>
      <c r="J54" s="344"/>
      <c r="K54" s="433"/>
      <c r="L54" s="433"/>
      <c r="M54" s="433"/>
      <c r="N54" s="251" t="s">
        <v>167</v>
      </c>
      <c r="O54" s="252"/>
      <c r="P54" s="252"/>
      <c r="Q54" s="253"/>
      <c r="R54" s="254"/>
      <c r="S54" s="157"/>
      <c r="T54" s="158"/>
      <c r="U54" s="158"/>
      <c r="V54" s="158"/>
      <c r="W54" s="158"/>
      <c r="X54" s="158"/>
      <c r="Y54" s="159"/>
      <c r="Z54" s="157"/>
      <c r="AA54" s="158"/>
      <c r="AB54" s="158"/>
      <c r="AC54" s="158"/>
      <c r="AD54" s="158"/>
      <c r="AE54" s="158"/>
      <c r="AF54" s="159"/>
      <c r="AG54" s="157"/>
      <c r="AH54" s="158"/>
      <c r="AI54" s="158"/>
      <c r="AJ54" s="158"/>
      <c r="AK54" s="158"/>
      <c r="AL54" s="158"/>
      <c r="AM54" s="159"/>
      <c r="AN54" s="157"/>
      <c r="AO54" s="158"/>
      <c r="AP54" s="158"/>
      <c r="AQ54" s="158"/>
      <c r="AR54" s="158"/>
      <c r="AS54" s="158"/>
      <c r="AT54" s="159"/>
      <c r="AU54" s="157"/>
      <c r="AV54" s="158"/>
      <c r="AW54" s="158"/>
      <c r="AX54" s="430"/>
      <c r="AY54" s="430"/>
      <c r="AZ54" s="431"/>
      <c r="BA54" s="431"/>
      <c r="BB54" s="349"/>
      <c r="BC54" s="349"/>
      <c r="BD54" s="349"/>
      <c r="BE54" s="349"/>
      <c r="BF54" s="349"/>
    </row>
    <row r="55" spans="2:58" ht="20.25" customHeight="1" x14ac:dyDescent="0.4">
      <c r="B55" s="236"/>
      <c r="C55" s="382"/>
      <c r="D55" s="382"/>
      <c r="E55" s="382"/>
      <c r="F55" s="432"/>
      <c r="G55" s="344"/>
      <c r="H55" s="344"/>
      <c r="I55" s="344"/>
      <c r="J55" s="344"/>
      <c r="K55" s="433"/>
      <c r="L55" s="433"/>
      <c r="M55" s="433"/>
      <c r="N55" s="237" t="s">
        <v>84</v>
      </c>
      <c r="O55" s="244"/>
      <c r="P55" s="244"/>
      <c r="Q55" s="245"/>
      <c r="R55" s="250"/>
      <c r="S55" s="241"/>
      <c r="T55" s="242"/>
      <c r="U55" s="242"/>
      <c r="V55" s="242"/>
      <c r="W55" s="242"/>
      <c r="X55" s="242"/>
      <c r="Y55" s="243"/>
      <c r="Z55" s="241"/>
      <c r="AA55" s="242"/>
      <c r="AB55" s="242"/>
      <c r="AC55" s="242"/>
      <c r="AD55" s="242"/>
      <c r="AE55" s="242"/>
      <c r="AF55" s="243"/>
      <c r="AG55" s="241"/>
      <c r="AH55" s="242"/>
      <c r="AI55" s="242"/>
      <c r="AJ55" s="242"/>
      <c r="AK55" s="242"/>
      <c r="AL55" s="242"/>
      <c r="AM55" s="243"/>
      <c r="AN55" s="241"/>
      <c r="AO55" s="242"/>
      <c r="AP55" s="242"/>
      <c r="AQ55" s="242"/>
      <c r="AR55" s="242"/>
      <c r="AS55" s="242"/>
      <c r="AT55" s="243"/>
      <c r="AU55" s="241"/>
      <c r="AV55" s="242"/>
      <c r="AW55" s="242"/>
      <c r="AX55" s="425"/>
      <c r="AY55" s="425"/>
      <c r="AZ55" s="426"/>
      <c r="BA55" s="426"/>
      <c r="BB55" s="349"/>
      <c r="BC55" s="349"/>
      <c r="BD55" s="349"/>
      <c r="BE55" s="349"/>
      <c r="BF55" s="349"/>
    </row>
    <row r="56" spans="2:58" ht="20.25" customHeight="1" x14ac:dyDescent="0.4">
      <c r="B56" s="226">
        <f>B53+1</f>
        <v>13</v>
      </c>
      <c r="C56" s="382"/>
      <c r="D56" s="382"/>
      <c r="E56" s="382"/>
      <c r="F56" s="432"/>
      <c r="G56" s="344"/>
      <c r="H56" s="344"/>
      <c r="I56" s="344"/>
      <c r="J56" s="344"/>
      <c r="K56" s="433"/>
      <c r="L56" s="433"/>
      <c r="M56" s="433"/>
      <c r="N56" s="227" t="s">
        <v>166</v>
      </c>
      <c r="O56" s="228"/>
      <c r="P56" s="228"/>
      <c r="Q56" s="229"/>
      <c r="R56" s="230"/>
      <c r="S56" s="154"/>
      <c r="T56" s="155"/>
      <c r="U56" s="155"/>
      <c r="V56" s="155"/>
      <c r="W56" s="155"/>
      <c r="X56" s="155"/>
      <c r="Y56" s="156"/>
      <c r="Z56" s="154"/>
      <c r="AA56" s="155"/>
      <c r="AB56" s="155"/>
      <c r="AC56" s="155"/>
      <c r="AD56" s="155"/>
      <c r="AE56" s="155"/>
      <c r="AF56" s="156"/>
      <c r="AG56" s="154"/>
      <c r="AH56" s="155"/>
      <c r="AI56" s="155"/>
      <c r="AJ56" s="155"/>
      <c r="AK56" s="155"/>
      <c r="AL56" s="155"/>
      <c r="AM56" s="156"/>
      <c r="AN56" s="154"/>
      <c r="AO56" s="155"/>
      <c r="AP56" s="155"/>
      <c r="AQ56" s="155"/>
      <c r="AR56" s="155"/>
      <c r="AS56" s="155"/>
      <c r="AT56" s="156"/>
      <c r="AU56" s="154"/>
      <c r="AV56" s="155"/>
      <c r="AW56" s="155"/>
      <c r="AX56" s="428"/>
      <c r="AY56" s="428"/>
      <c r="AZ56" s="429"/>
      <c r="BA56" s="429"/>
      <c r="BB56" s="349"/>
      <c r="BC56" s="349"/>
      <c r="BD56" s="349"/>
      <c r="BE56" s="349"/>
      <c r="BF56" s="349"/>
    </row>
    <row r="57" spans="2:58" ht="20.25" customHeight="1" x14ac:dyDescent="0.4">
      <c r="B57" s="231"/>
      <c r="C57" s="382"/>
      <c r="D57" s="382"/>
      <c r="E57" s="382"/>
      <c r="F57" s="432"/>
      <c r="G57" s="344"/>
      <c r="H57" s="344"/>
      <c r="I57" s="344"/>
      <c r="J57" s="344"/>
      <c r="K57" s="433"/>
      <c r="L57" s="433"/>
      <c r="M57" s="433"/>
      <c r="N57" s="251" t="s">
        <v>167</v>
      </c>
      <c r="O57" s="252"/>
      <c r="P57" s="252"/>
      <c r="Q57" s="253"/>
      <c r="R57" s="254"/>
      <c r="S57" s="157"/>
      <c r="T57" s="158"/>
      <c r="U57" s="158"/>
      <c r="V57" s="158"/>
      <c r="W57" s="158"/>
      <c r="X57" s="158"/>
      <c r="Y57" s="159"/>
      <c r="Z57" s="157"/>
      <c r="AA57" s="158"/>
      <c r="AB57" s="158"/>
      <c r="AC57" s="158"/>
      <c r="AD57" s="158"/>
      <c r="AE57" s="158"/>
      <c r="AF57" s="159"/>
      <c r="AG57" s="157"/>
      <c r="AH57" s="158"/>
      <c r="AI57" s="158"/>
      <c r="AJ57" s="158"/>
      <c r="AK57" s="158"/>
      <c r="AL57" s="158"/>
      <c r="AM57" s="159"/>
      <c r="AN57" s="157"/>
      <c r="AO57" s="158"/>
      <c r="AP57" s="158"/>
      <c r="AQ57" s="158"/>
      <c r="AR57" s="158"/>
      <c r="AS57" s="158"/>
      <c r="AT57" s="159"/>
      <c r="AU57" s="157"/>
      <c r="AV57" s="158"/>
      <c r="AW57" s="158"/>
      <c r="AX57" s="430"/>
      <c r="AY57" s="430"/>
      <c r="AZ57" s="431"/>
      <c r="BA57" s="431"/>
      <c r="BB57" s="349"/>
      <c r="BC57" s="349"/>
      <c r="BD57" s="349"/>
      <c r="BE57" s="349"/>
      <c r="BF57" s="349"/>
    </row>
    <row r="58" spans="2:58" ht="20.25" customHeight="1" x14ac:dyDescent="0.4">
      <c r="B58" s="236"/>
      <c r="C58" s="382"/>
      <c r="D58" s="382"/>
      <c r="E58" s="382"/>
      <c r="F58" s="432"/>
      <c r="G58" s="344"/>
      <c r="H58" s="344"/>
      <c r="I58" s="344"/>
      <c r="J58" s="344"/>
      <c r="K58" s="433"/>
      <c r="L58" s="433"/>
      <c r="M58" s="433"/>
      <c r="N58" s="237" t="s">
        <v>84</v>
      </c>
      <c r="O58" s="244"/>
      <c r="P58" s="244"/>
      <c r="Q58" s="245"/>
      <c r="R58" s="250"/>
      <c r="S58" s="241"/>
      <c r="T58" s="242"/>
      <c r="U58" s="242"/>
      <c r="V58" s="242"/>
      <c r="W58" s="242"/>
      <c r="X58" s="242"/>
      <c r="Y58" s="243"/>
      <c r="Z58" s="241"/>
      <c r="AA58" s="242"/>
      <c r="AB58" s="242"/>
      <c r="AC58" s="242"/>
      <c r="AD58" s="242"/>
      <c r="AE58" s="242"/>
      <c r="AF58" s="243"/>
      <c r="AG58" s="241"/>
      <c r="AH58" s="242"/>
      <c r="AI58" s="242"/>
      <c r="AJ58" s="242"/>
      <c r="AK58" s="242"/>
      <c r="AL58" s="242"/>
      <c r="AM58" s="243"/>
      <c r="AN58" s="241"/>
      <c r="AO58" s="242"/>
      <c r="AP58" s="242"/>
      <c r="AQ58" s="242"/>
      <c r="AR58" s="242"/>
      <c r="AS58" s="242"/>
      <c r="AT58" s="243"/>
      <c r="AU58" s="241"/>
      <c r="AV58" s="242"/>
      <c r="AW58" s="242"/>
      <c r="AX58" s="425"/>
      <c r="AY58" s="425"/>
      <c r="AZ58" s="426"/>
      <c r="BA58" s="426"/>
      <c r="BB58" s="349"/>
      <c r="BC58" s="349"/>
      <c r="BD58" s="349"/>
      <c r="BE58" s="349"/>
      <c r="BF58" s="349"/>
    </row>
    <row r="59" spans="2:58" ht="20.25" customHeight="1" x14ac:dyDescent="0.4">
      <c r="B59" s="226">
        <f>B56+1</f>
        <v>14</v>
      </c>
      <c r="C59" s="382"/>
      <c r="D59" s="382"/>
      <c r="E59" s="382"/>
      <c r="F59" s="432"/>
      <c r="G59" s="344"/>
      <c r="H59" s="344"/>
      <c r="I59" s="344"/>
      <c r="J59" s="344"/>
      <c r="K59" s="433"/>
      <c r="L59" s="433"/>
      <c r="M59" s="433"/>
      <c r="N59" s="227" t="s">
        <v>166</v>
      </c>
      <c r="O59" s="228"/>
      <c r="P59" s="228"/>
      <c r="Q59" s="229"/>
      <c r="R59" s="230"/>
      <c r="S59" s="154"/>
      <c r="T59" s="155"/>
      <c r="U59" s="155"/>
      <c r="V59" s="155"/>
      <c r="W59" s="155"/>
      <c r="X59" s="155"/>
      <c r="Y59" s="156"/>
      <c r="Z59" s="154"/>
      <c r="AA59" s="155"/>
      <c r="AB59" s="155"/>
      <c r="AC59" s="155"/>
      <c r="AD59" s="155"/>
      <c r="AE59" s="155"/>
      <c r="AF59" s="156"/>
      <c r="AG59" s="154"/>
      <c r="AH59" s="155"/>
      <c r="AI59" s="155"/>
      <c r="AJ59" s="155"/>
      <c r="AK59" s="155"/>
      <c r="AL59" s="155"/>
      <c r="AM59" s="156"/>
      <c r="AN59" s="154"/>
      <c r="AO59" s="155"/>
      <c r="AP59" s="155"/>
      <c r="AQ59" s="155"/>
      <c r="AR59" s="155"/>
      <c r="AS59" s="155"/>
      <c r="AT59" s="156"/>
      <c r="AU59" s="154"/>
      <c r="AV59" s="155"/>
      <c r="AW59" s="155"/>
      <c r="AX59" s="428"/>
      <c r="AY59" s="428"/>
      <c r="AZ59" s="429"/>
      <c r="BA59" s="429"/>
      <c r="BB59" s="349"/>
      <c r="BC59" s="349"/>
      <c r="BD59" s="349"/>
      <c r="BE59" s="349"/>
      <c r="BF59" s="349"/>
    </row>
    <row r="60" spans="2:58" ht="20.25" customHeight="1" x14ac:dyDescent="0.4">
      <c r="B60" s="231"/>
      <c r="C60" s="382"/>
      <c r="D60" s="382"/>
      <c r="E60" s="382"/>
      <c r="F60" s="432"/>
      <c r="G60" s="344"/>
      <c r="H60" s="344"/>
      <c r="I60" s="344"/>
      <c r="J60" s="344"/>
      <c r="K60" s="433"/>
      <c r="L60" s="433"/>
      <c r="M60" s="433"/>
      <c r="N60" s="251" t="s">
        <v>167</v>
      </c>
      <c r="O60" s="252"/>
      <c r="P60" s="252"/>
      <c r="Q60" s="253"/>
      <c r="R60" s="254"/>
      <c r="S60" s="157"/>
      <c r="T60" s="158"/>
      <c r="U60" s="158"/>
      <c r="V60" s="158"/>
      <c r="W60" s="158"/>
      <c r="X60" s="158"/>
      <c r="Y60" s="159"/>
      <c r="Z60" s="157"/>
      <c r="AA60" s="158"/>
      <c r="AB60" s="158"/>
      <c r="AC60" s="158"/>
      <c r="AD60" s="158"/>
      <c r="AE60" s="158"/>
      <c r="AF60" s="159"/>
      <c r="AG60" s="157"/>
      <c r="AH60" s="158"/>
      <c r="AI60" s="158"/>
      <c r="AJ60" s="158"/>
      <c r="AK60" s="158"/>
      <c r="AL60" s="158"/>
      <c r="AM60" s="159"/>
      <c r="AN60" s="157"/>
      <c r="AO60" s="158"/>
      <c r="AP60" s="158"/>
      <c r="AQ60" s="158"/>
      <c r="AR60" s="158"/>
      <c r="AS60" s="158"/>
      <c r="AT60" s="159"/>
      <c r="AU60" s="157"/>
      <c r="AV60" s="158"/>
      <c r="AW60" s="158"/>
      <c r="AX60" s="430"/>
      <c r="AY60" s="430"/>
      <c r="AZ60" s="431"/>
      <c r="BA60" s="431"/>
      <c r="BB60" s="349"/>
      <c r="BC60" s="349"/>
      <c r="BD60" s="349"/>
      <c r="BE60" s="349"/>
      <c r="BF60" s="349"/>
    </row>
    <row r="61" spans="2:58" ht="20.25" customHeight="1" x14ac:dyDescent="0.4">
      <c r="B61" s="236"/>
      <c r="C61" s="382"/>
      <c r="D61" s="382"/>
      <c r="E61" s="382"/>
      <c r="F61" s="432"/>
      <c r="G61" s="344"/>
      <c r="H61" s="344"/>
      <c r="I61" s="344"/>
      <c r="J61" s="344"/>
      <c r="K61" s="433"/>
      <c r="L61" s="433"/>
      <c r="M61" s="433"/>
      <c r="N61" s="237" t="s">
        <v>84</v>
      </c>
      <c r="O61" s="244"/>
      <c r="P61" s="244"/>
      <c r="Q61" s="245"/>
      <c r="R61" s="250"/>
      <c r="S61" s="241"/>
      <c r="T61" s="242"/>
      <c r="U61" s="242"/>
      <c r="V61" s="242"/>
      <c r="W61" s="242"/>
      <c r="X61" s="242"/>
      <c r="Y61" s="243"/>
      <c r="Z61" s="241"/>
      <c r="AA61" s="242"/>
      <c r="AB61" s="242"/>
      <c r="AC61" s="242"/>
      <c r="AD61" s="242"/>
      <c r="AE61" s="242"/>
      <c r="AF61" s="243"/>
      <c r="AG61" s="241"/>
      <c r="AH61" s="242"/>
      <c r="AI61" s="242"/>
      <c r="AJ61" s="242"/>
      <c r="AK61" s="242"/>
      <c r="AL61" s="242"/>
      <c r="AM61" s="243"/>
      <c r="AN61" s="241"/>
      <c r="AO61" s="242"/>
      <c r="AP61" s="242"/>
      <c r="AQ61" s="242"/>
      <c r="AR61" s="242"/>
      <c r="AS61" s="242"/>
      <c r="AT61" s="243"/>
      <c r="AU61" s="241"/>
      <c r="AV61" s="242"/>
      <c r="AW61" s="242"/>
      <c r="AX61" s="425"/>
      <c r="AY61" s="425"/>
      <c r="AZ61" s="426"/>
      <c r="BA61" s="426"/>
      <c r="BB61" s="349"/>
      <c r="BC61" s="349"/>
      <c r="BD61" s="349"/>
      <c r="BE61" s="349"/>
      <c r="BF61" s="349"/>
    </row>
    <row r="62" spans="2:58" ht="20.25" customHeight="1" x14ac:dyDescent="0.4">
      <c r="B62" s="226">
        <f>B59+1</f>
        <v>15</v>
      </c>
      <c r="C62" s="382"/>
      <c r="D62" s="382"/>
      <c r="E62" s="382"/>
      <c r="F62" s="432"/>
      <c r="G62" s="344"/>
      <c r="H62" s="344"/>
      <c r="I62" s="344"/>
      <c r="J62" s="344"/>
      <c r="K62" s="433"/>
      <c r="L62" s="433"/>
      <c r="M62" s="433"/>
      <c r="N62" s="227" t="s">
        <v>166</v>
      </c>
      <c r="O62" s="228"/>
      <c r="P62" s="228"/>
      <c r="Q62" s="229"/>
      <c r="R62" s="230"/>
      <c r="S62" s="154"/>
      <c r="T62" s="155"/>
      <c r="U62" s="155"/>
      <c r="V62" s="155"/>
      <c r="W62" s="155"/>
      <c r="X62" s="155"/>
      <c r="Y62" s="156"/>
      <c r="Z62" s="154"/>
      <c r="AA62" s="155"/>
      <c r="AB62" s="155"/>
      <c r="AC62" s="155"/>
      <c r="AD62" s="155"/>
      <c r="AE62" s="155"/>
      <c r="AF62" s="156"/>
      <c r="AG62" s="154"/>
      <c r="AH62" s="155"/>
      <c r="AI62" s="155"/>
      <c r="AJ62" s="155"/>
      <c r="AK62" s="155"/>
      <c r="AL62" s="155"/>
      <c r="AM62" s="156"/>
      <c r="AN62" s="154"/>
      <c r="AO62" s="155"/>
      <c r="AP62" s="155"/>
      <c r="AQ62" s="155"/>
      <c r="AR62" s="155"/>
      <c r="AS62" s="155"/>
      <c r="AT62" s="156"/>
      <c r="AU62" s="154"/>
      <c r="AV62" s="155"/>
      <c r="AW62" s="155"/>
      <c r="AX62" s="428"/>
      <c r="AY62" s="428"/>
      <c r="AZ62" s="429"/>
      <c r="BA62" s="429"/>
      <c r="BB62" s="349"/>
      <c r="BC62" s="349"/>
      <c r="BD62" s="349"/>
      <c r="BE62" s="349"/>
      <c r="BF62" s="349"/>
    </row>
    <row r="63" spans="2:58" ht="20.25" customHeight="1" x14ac:dyDescent="0.4">
      <c r="B63" s="231"/>
      <c r="C63" s="382"/>
      <c r="D63" s="382"/>
      <c r="E63" s="382"/>
      <c r="F63" s="432"/>
      <c r="G63" s="344"/>
      <c r="H63" s="344"/>
      <c r="I63" s="344"/>
      <c r="J63" s="344"/>
      <c r="K63" s="433"/>
      <c r="L63" s="433"/>
      <c r="M63" s="433"/>
      <c r="N63" s="251" t="s">
        <v>167</v>
      </c>
      <c r="O63" s="252"/>
      <c r="P63" s="252"/>
      <c r="Q63" s="253"/>
      <c r="R63" s="254"/>
      <c r="S63" s="157"/>
      <c r="T63" s="158"/>
      <c r="U63" s="158"/>
      <c r="V63" s="158"/>
      <c r="W63" s="158"/>
      <c r="X63" s="158"/>
      <c r="Y63" s="159"/>
      <c r="Z63" s="157"/>
      <c r="AA63" s="158"/>
      <c r="AB63" s="158"/>
      <c r="AC63" s="158"/>
      <c r="AD63" s="158"/>
      <c r="AE63" s="158"/>
      <c r="AF63" s="159"/>
      <c r="AG63" s="157"/>
      <c r="AH63" s="158"/>
      <c r="AI63" s="158"/>
      <c r="AJ63" s="158"/>
      <c r="AK63" s="158"/>
      <c r="AL63" s="158"/>
      <c r="AM63" s="159"/>
      <c r="AN63" s="157"/>
      <c r="AO63" s="158"/>
      <c r="AP63" s="158"/>
      <c r="AQ63" s="158"/>
      <c r="AR63" s="158"/>
      <c r="AS63" s="158"/>
      <c r="AT63" s="159"/>
      <c r="AU63" s="157"/>
      <c r="AV63" s="158"/>
      <c r="AW63" s="158"/>
      <c r="AX63" s="430"/>
      <c r="AY63" s="430"/>
      <c r="AZ63" s="431"/>
      <c r="BA63" s="431"/>
      <c r="BB63" s="349"/>
      <c r="BC63" s="349"/>
      <c r="BD63" s="349"/>
      <c r="BE63" s="349"/>
      <c r="BF63" s="349"/>
    </row>
    <row r="64" spans="2:58" ht="20.25" customHeight="1" x14ac:dyDescent="0.4">
      <c r="B64" s="236"/>
      <c r="C64" s="422"/>
      <c r="D64" s="422"/>
      <c r="E64" s="422"/>
      <c r="F64" s="423"/>
      <c r="G64" s="351"/>
      <c r="H64" s="351"/>
      <c r="I64" s="351"/>
      <c r="J64" s="351"/>
      <c r="K64" s="424"/>
      <c r="L64" s="424"/>
      <c r="M64" s="424"/>
      <c r="N64" s="255" t="s">
        <v>84</v>
      </c>
      <c r="O64" s="256"/>
      <c r="P64" s="256"/>
      <c r="Q64" s="257"/>
      <c r="R64" s="258"/>
      <c r="S64" s="241"/>
      <c r="T64" s="242"/>
      <c r="U64" s="242"/>
      <c r="V64" s="242"/>
      <c r="W64" s="242"/>
      <c r="X64" s="242"/>
      <c r="Y64" s="243"/>
      <c r="Z64" s="241"/>
      <c r="AA64" s="242"/>
      <c r="AB64" s="242"/>
      <c r="AC64" s="242"/>
      <c r="AD64" s="242"/>
      <c r="AE64" s="242"/>
      <c r="AF64" s="243"/>
      <c r="AG64" s="241"/>
      <c r="AH64" s="242"/>
      <c r="AI64" s="242"/>
      <c r="AJ64" s="242"/>
      <c r="AK64" s="242"/>
      <c r="AL64" s="242"/>
      <c r="AM64" s="243"/>
      <c r="AN64" s="241"/>
      <c r="AO64" s="242"/>
      <c r="AP64" s="242"/>
      <c r="AQ64" s="242"/>
      <c r="AR64" s="242"/>
      <c r="AS64" s="242"/>
      <c r="AT64" s="243"/>
      <c r="AU64" s="241"/>
      <c r="AV64" s="242"/>
      <c r="AW64" s="242"/>
      <c r="AX64" s="425"/>
      <c r="AY64" s="425"/>
      <c r="AZ64" s="426"/>
      <c r="BA64" s="426"/>
      <c r="BB64" s="427"/>
      <c r="BC64" s="427"/>
      <c r="BD64" s="427"/>
      <c r="BE64" s="427"/>
      <c r="BF64" s="427"/>
    </row>
    <row r="65" spans="2:58" ht="20.25" customHeight="1" x14ac:dyDescent="0.4">
      <c r="B65" s="226">
        <f>B62+1</f>
        <v>16</v>
      </c>
      <c r="C65" s="422"/>
      <c r="D65" s="422"/>
      <c r="E65" s="422"/>
      <c r="F65" s="423"/>
      <c r="G65" s="351"/>
      <c r="H65" s="351"/>
      <c r="I65" s="351"/>
      <c r="J65" s="351"/>
      <c r="K65" s="424"/>
      <c r="L65" s="424"/>
      <c r="M65" s="424"/>
      <c r="N65" s="227" t="s">
        <v>166</v>
      </c>
      <c r="O65" s="228"/>
      <c r="P65" s="228"/>
      <c r="Q65" s="229"/>
      <c r="R65" s="230"/>
      <c r="S65" s="154"/>
      <c r="T65" s="155"/>
      <c r="U65" s="155"/>
      <c r="V65" s="155"/>
      <c r="W65" s="155"/>
      <c r="X65" s="155"/>
      <c r="Y65" s="156"/>
      <c r="Z65" s="154"/>
      <c r="AA65" s="155"/>
      <c r="AB65" s="155"/>
      <c r="AC65" s="155"/>
      <c r="AD65" s="155"/>
      <c r="AE65" s="155"/>
      <c r="AF65" s="156"/>
      <c r="AG65" s="154"/>
      <c r="AH65" s="155"/>
      <c r="AI65" s="155"/>
      <c r="AJ65" s="155"/>
      <c r="AK65" s="155"/>
      <c r="AL65" s="155"/>
      <c r="AM65" s="156"/>
      <c r="AN65" s="154"/>
      <c r="AO65" s="155"/>
      <c r="AP65" s="155"/>
      <c r="AQ65" s="155"/>
      <c r="AR65" s="155"/>
      <c r="AS65" s="155"/>
      <c r="AT65" s="156"/>
      <c r="AU65" s="154"/>
      <c r="AV65" s="155"/>
      <c r="AW65" s="155"/>
      <c r="AX65" s="428"/>
      <c r="AY65" s="428"/>
      <c r="AZ65" s="429"/>
      <c r="BA65" s="429"/>
      <c r="BB65" s="427"/>
      <c r="BC65" s="427"/>
      <c r="BD65" s="427"/>
      <c r="BE65" s="427"/>
      <c r="BF65" s="427"/>
    </row>
    <row r="66" spans="2:58" ht="20.25" customHeight="1" x14ac:dyDescent="0.4">
      <c r="B66" s="226"/>
      <c r="C66" s="422"/>
      <c r="D66" s="422"/>
      <c r="E66" s="422"/>
      <c r="F66" s="423"/>
      <c r="G66" s="351"/>
      <c r="H66" s="351"/>
      <c r="I66" s="351"/>
      <c r="J66" s="351"/>
      <c r="K66" s="424"/>
      <c r="L66" s="424"/>
      <c r="M66" s="424"/>
      <c r="N66" s="259" t="s">
        <v>167</v>
      </c>
      <c r="O66" s="260"/>
      <c r="P66" s="260"/>
      <c r="Q66" s="261"/>
      <c r="R66" s="262"/>
      <c r="S66" s="157"/>
      <c r="T66" s="158"/>
      <c r="U66" s="158"/>
      <c r="V66" s="158"/>
      <c r="W66" s="158"/>
      <c r="X66" s="158"/>
      <c r="Y66" s="159"/>
      <c r="Z66" s="157"/>
      <c r="AA66" s="158"/>
      <c r="AB66" s="158"/>
      <c r="AC66" s="158"/>
      <c r="AD66" s="158"/>
      <c r="AE66" s="158"/>
      <c r="AF66" s="159"/>
      <c r="AG66" s="157"/>
      <c r="AH66" s="158"/>
      <c r="AI66" s="158"/>
      <c r="AJ66" s="158"/>
      <c r="AK66" s="158"/>
      <c r="AL66" s="158"/>
      <c r="AM66" s="159"/>
      <c r="AN66" s="157"/>
      <c r="AO66" s="158"/>
      <c r="AP66" s="158"/>
      <c r="AQ66" s="158"/>
      <c r="AR66" s="158"/>
      <c r="AS66" s="158"/>
      <c r="AT66" s="159"/>
      <c r="AU66" s="157"/>
      <c r="AV66" s="158"/>
      <c r="AW66" s="158"/>
      <c r="AX66" s="430"/>
      <c r="AY66" s="430"/>
      <c r="AZ66" s="431"/>
      <c r="BA66" s="431"/>
      <c r="BB66" s="427"/>
      <c r="BC66" s="427"/>
      <c r="BD66" s="427"/>
      <c r="BE66" s="427"/>
      <c r="BF66" s="427"/>
    </row>
    <row r="67" spans="2:58" ht="20.25" customHeight="1" x14ac:dyDescent="0.4">
      <c r="B67" s="417" t="s">
        <v>168</v>
      </c>
      <c r="C67" s="417"/>
      <c r="D67" s="417"/>
      <c r="E67" s="417"/>
      <c r="F67" s="417"/>
      <c r="G67" s="417"/>
      <c r="H67" s="417"/>
      <c r="I67" s="417"/>
      <c r="J67" s="417"/>
      <c r="K67" s="417"/>
      <c r="L67" s="417"/>
      <c r="M67" s="417"/>
      <c r="N67" s="417"/>
      <c r="O67" s="417"/>
      <c r="P67" s="417"/>
      <c r="Q67" s="417"/>
      <c r="R67" s="417"/>
      <c r="S67" s="263"/>
      <c r="T67" s="264"/>
      <c r="U67" s="264"/>
      <c r="V67" s="264"/>
      <c r="W67" s="264"/>
      <c r="X67" s="264"/>
      <c r="Y67" s="265"/>
      <c r="Z67" s="266"/>
      <c r="AA67" s="264"/>
      <c r="AB67" s="264"/>
      <c r="AC67" s="264"/>
      <c r="AD67" s="264"/>
      <c r="AE67" s="264"/>
      <c r="AF67" s="265"/>
      <c r="AG67" s="266"/>
      <c r="AH67" s="264"/>
      <c r="AI67" s="264"/>
      <c r="AJ67" s="264"/>
      <c r="AK67" s="264"/>
      <c r="AL67" s="264"/>
      <c r="AM67" s="265"/>
      <c r="AN67" s="266"/>
      <c r="AO67" s="264"/>
      <c r="AP67" s="264"/>
      <c r="AQ67" s="264"/>
      <c r="AR67" s="264"/>
      <c r="AS67" s="264"/>
      <c r="AT67" s="265"/>
      <c r="AU67" s="266"/>
      <c r="AV67" s="264"/>
      <c r="AW67" s="267"/>
      <c r="AX67" s="418"/>
      <c r="AY67" s="418"/>
      <c r="AZ67" s="419"/>
      <c r="BA67" s="419"/>
      <c r="BB67" s="419"/>
      <c r="BC67" s="419"/>
      <c r="BD67" s="419"/>
      <c r="BE67" s="419"/>
      <c r="BF67" s="419"/>
    </row>
    <row r="68" spans="2:58" ht="20.25" customHeight="1" x14ac:dyDescent="0.4">
      <c r="B68" s="420" t="s">
        <v>169</v>
      </c>
      <c r="C68" s="420"/>
      <c r="D68" s="420"/>
      <c r="E68" s="420"/>
      <c r="F68" s="420"/>
      <c r="G68" s="420"/>
      <c r="H68" s="420"/>
      <c r="I68" s="420"/>
      <c r="J68" s="420"/>
      <c r="K68" s="420"/>
      <c r="L68" s="420"/>
      <c r="M68" s="420"/>
      <c r="N68" s="420"/>
      <c r="O68" s="420"/>
      <c r="P68" s="420"/>
      <c r="Q68" s="420"/>
      <c r="R68" s="420"/>
      <c r="S68" s="268"/>
      <c r="T68" s="269"/>
      <c r="U68" s="269"/>
      <c r="V68" s="269"/>
      <c r="W68" s="269"/>
      <c r="X68" s="269"/>
      <c r="Y68" s="270"/>
      <c r="Z68" s="271"/>
      <c r="AA68" s="269"/>
      <c r="AB68" s="269"/>
      <c r="AC68" s="269"/>
      <c r="AD68" s="269"/>
      <c r="AE68" s="269"/>
      <c r="AF68" s="270"/>
      <c r="AG68" s="271"/>
      <c r="AH68" s="269"/>
      <c r="AI68" s="269"/>
      <c r="AJ68" s="269"/>
      <c r="AK68" s="269"/>
      <c r="AL68" s="269"/>
      <c r="AM68" s="270"/>
      <c r="AN68" s="271"/>
      <c r="AO68" s="269"/>
      <c r="AP68" s="269"/>
      <c r="AQ68" s="269"/>
      <c r="AR68" s="269"/>
      <c r="AS68" s="269"/>
      <c r="AT68" s="270"/>
      <c r="AU68" s="271"/>
      <c r="AV68" s="269"/>
      <c r="AW68" s="272"/>
      <c r="AX68" s="418"/>
      <c r="AY68" s="418"/>
      <c r="AZ68" s="419"/>
      <c r="BA68" s="419"/>
      <c r="BB68" s="419"/>
      <c r="BC68" s="419"/>
      <c r="BD68" s="419"/>
      <c r="BE68" s="419"/>
      <c r="BF68" s="419"/>
    </row>
    <row r="69" spans="2:58" ht="20.25" customHeight="1" x14ac:dyDescent="0.4">
      <c r="B69" s="420" t="s">
        <v>170</v>
      </c>
      <c r="C69" s="420"/>
      <c r="D69" s="420"/>
      <c r="E69" s="420"/>
      <c r="F69" s="420"/>
      <c r="G69" s="420"/>
      <c r="H69" s="420"/>
      <c r="I69" s="420"/>
      <c r="J69" s="420"/>
      <c r="K69" s="420"/>
      <c r="L69" s="420"/>
      <c r="M69" s="420"/>
      <c r="N69" s="420"/>
      <c r="O69" s="420"/>
      <c r="P69" s="420"/>
      <c r="Q69" s="420"/>
      <c r="R69" s="420"/>
      <c r="S69" s="268"/>
      <c r="T69" s="269"/>
      <c r="U69" s="269"/>
      <c r="V69" s="269"/>
      <c r="W69" s="269"/>
      <c r="X69" s="269"/>
      <c r="Y69" s="273"/>
      <c r="Z69" s="274"/>
      <c r="AA69" s="269"/>
      <c r="AB69" s="269"/>
      <c r="AC69" s="269"/>
      <c r="AD69" s="269"/>
      <c r="AE69" s="269"/>
      <c r="AF69" s="273"/>
      <c r="AG69" s="274"/>
      <c r="AH69" s="269"/>
      <c r="AI69" s="269"/>
      <c r="AJ69" s="269"/>
      <c r="AK69" s="269"/>
      <c r="AL69" s="269"/>
      <c r="AM69" s="273"/>
      <c r="AN69" s="274"/>
      <c r="AO69" s="269"/>
      <c r="AP69" s="269"/>
      <c r="AQ69" s="269"/>
      <c r="AR69" s="269"/>
      <c r="AS69" s="269"/>
      <c r="AT69" s="273"/>
      <c r="AU69" s="274"/>
      <c r="AV69" s="269"/>
      <c r="AW69" s="272"/>
      <c r="AX69" s="418"/>
      <c r="AY69" s="418"/>
      <c r="AZ69" s="419"/>
      <c r="BA69" s="419"/>
      <c r="BB69" s="419"/>
      <c r="BC69" s="419"/>
      <c r="BD69" s="419"/>
      <c r="BE69" s="419"/>
      <c r="BF69" s="419"/>
    </row>
    <row r="70" spans="2:58" ht="20.25" customHeight="1" x14ac:dyDescent="0.4">
      <c r="B70" s="421" t="s">
        <v>171</v>
      </c>
      <c r="C70" s="421"/>
      <c r="D70" s="421"/>
      <c r="E70" s="421"/>
      <c r="F70" s="421"/>
      <c r="G70" s="421"/>
      <c r="H70" s="421"/>
      <c r="I70" s="421"/>
      <c r="J70" s="421"/>
      <c r="K70" s="421"/>
      <c r="L70" s="421"/>
      <c r="M70" s="421"/>
      <c r="N70" s="421"/>
      <c r="O70" s="421"/>
      <c r="P70" s="421"/>
      <c r="Q70" s="421"/>
      <c r="R70" s="421"/>
      <c r="S70" s="275"/>
      <c r="T70" s="276"/>
      <c r="U70" s="276"/>
      <c r="V70" s="276"/>
      <c r="W70" s="276"/>
      <c r="X70" s="276"/>
      <c r="Y70" s="177"/>
      <c r="Z70" s="175"/>
      <c r="AA70" s="276"/>
      <c r="AB70" s="276"/>
      <c r="AC70" s="276"/>
      <c r="AD70" s="276"/>
      <c r="AE70" s="276"/>
      <c r="AF70" s="177"/>
      <c r="AG70" s="175"/>
      <c r="AH70" s="276"/>
      <c r="AI70" s="276"/>
      <c r="AJ70" s="276"/>
      <c r="AK70" s="276"/>
      <c r="AL70" s="276"/>
      <c r="AM70" s="177"/>
      <c r="AN70" s="175"/>
      <c r="AO70" s="276"/>
      <c r="AP70" s="276"/>
      <c r="AQ70" s="276"/>
      <c r="AR70" s="276"/>
      <c r="AS70" s="276"/>
      <c r="AT70" s="177"/>
      <c r="AU70" s="175"/>
      <c r="AV70" s="276"/>
      <c r="AW70" s="277"/>
      <c r="AX70" s="418"/>
      <c r="AY70" s="418"/>
      <c r="AZ70" s="419"/>
      <c r="BA70" s="419"/>
      <c r="BB70" s="419"/>
      <c r="BC70" s="419"/>
      <c r="BD70" s="419"/>
      <c r="BE70" s="419"/>
      <c r="BF70" s="419"/>
    </row>
    <row r="71" spans="2:58" s="278" customFormat="1" ht="20.25" customHeight="1" x14ac:dyDescent="0.4">
      <c r="C71" s="279"/>
      <c r="D71" s="279"/>
      <c r="E71" s="279"/>
      <c r="P71" s="280"/>
      <c r="BF71" s="281"/>
    </row>
    <row r="72" spans="2:58" ht="20.25" customHeight="1" x14ac:dyDescent="0.4"/>
    <row r="73" spans="2:58" ht="20.25" customHeight="1" x14ac:dyDescent="0.4"/>
    <row r="74" spans="2:58" ht="24.95" customHeight="1" x14ac:dyDescent="0.4">
      <c r="B74" s="85" t="s">
        <v>31</v>
      </c>
      <c r="C74" s="85"/>
      <c r="D74" s="85"/>
      <c r="E74" s="85"/>
      <c r="F74" s="85"/>
      <c r="G74" s="85"/>
      <c r="H74" s="85"/>
      <c r="I74" s="85"/>
    </row>
    <row r="75" spans="2:58" ht="24.95" customHeight="1" x14ac:dyDescent="0.4">
      <c r="B75" s="85" t="s">
        <v>32</v>
      </c>
      <c r="C75" s="85"/>
      <c r="D75" s="85"/>
      <c r="E75" s="85"/>
      <c r="F75" s="85"/>
      <c r="G75" s="85"/>
      <c r="H75" s="85"/>
      <c r="I75" s="85"/>
    </row>
    <row r="76" spans="2:58" ht="24.95" customHeight="1" x14ac:dyDescent="0.4">
      <c r="B76" s="85" t="s">
        <v>33</v>
      </c>
      <c r="C76" s="85"/>
      <c r="D76" s="85"/>
      <c r="E76" s="85"/>
      <c r="F76" s="85"/>
      <c r="G76" s="85"/>
      <c r="H76" s="85"/>
      <c r="I76" s="85"/>
    </row>
    <row r="77" spans="2:58" ht="24.95" customHeight="1" x14ac:dyDescent="0.4">
      <c r="B77" s="85" t="s">
        <v>34</v>
      </c>
      <c r="C77" s="85"/>
      <c r="D77" s="85"/>
      <c r="E77" s="85"/>
      <c r="F77" s="85"/>
      <c r="G77" s="85"/>
      <c r="H77" s="85"/>
      <c r="I77" s="85"/>
    </row>
    <row r="78" spans="2:58" ht="24.95" customHeight="1" x14ac:dyDescent="0.4">
      <c r="B78" s="85" t="s">
        <v>172</v>
      </c>
      <c r="C78" s="85"/>
      <c r="D78" s="85"/>
      <c r="E78" s="85"/>
      <c r="F78" s="85"/>
      <c r="G78" s="85"/>
      <c r="H78" s="85"/>
      <c r="I78" s="85"/>
    </row>
    <row r="79" spans="2:58" ht="24.95" customHeight="1" x14ac:dyDescent="0.4">
      <c r="B79" s="85" t="s">
        <v>173</v>
      </c>
      <c r="C79" s="85"/>
      <c r="D79" s="85"/>
      <c r="E79" s="85"/>
      <c r="F79" s="85"/>
      <c r="G79" s="85"/>
      <c r="H79" s="85"/>
      <c r="I79" s="85"/>
    </row>
    <row r="80" spans="2:58" ht="24.95" customHeight="1" x14ac:dyDescent="0.4">
      <c r="B80" s="85" t="s">
        <v>174</v>
      </c>
      <c r="C80" s="85"/>
      <c r="D80" s="85"/>
      <c r="E80" s="85"/>
      <c r="F80" s="85"/>
      <c r="G80" s="85"/>
      <c r="H80" s="85"/>
      <c r="I80" s="85"/>
    </row>
    <row r="81" spans="2:9" ht="24.95" customHeight="1" x14ac:dyDescent="0.4">
      <c r="B81" s="85" t="s">
        <v>91</v>
      </c>
      <c r="C81" s="85"/>
      <c r="D81" s="85"/>
      <c r="E81" s="85"/>
      <c r="F81" s="85"/>
      <c r="G81" s="85"/>
      <c r="H81" s="85"/>
      <c r="I81" s="85"/>
    </row>
    <row r="82" spans="2:9" ht="24.95" customHeight="1" x14ac:dyDescent="0.4">
      <c r="B82" s="85" t="s">
        <v>36</v>
      </c>
      <c r="C82" s="85"/>
      <c r="D82" s="85"/>
      <c r="E82" s="85"/>
      <c r="F82" s="85"/>
      <c r="G82" s="85"/>
      <c r="H82" s="85"/>
      <c r="I82" s="85"/>
    </row>
    <row r="83" spans="2:9" ht="24.95" customHeight="1" x14ac:dyDescent="0.4">
      <c r="B83" s="85" t="s">
        <v>92</v>
      </c>
      <c r="C83" s="85"/>
      <c r="D83" s="85"/>
      <c r="E83" s="85"/>
      <c r="F83" s="85"/>
      <c r="G83" s="85"/>
      <c r="H83" s="85"/>
      <c r="I83" s="85"/>
    </row>
    <row r="84" spans="2:9" ht="24.95" customHeight="1" x14ac:dyDescent="0.4">
      <c r="B84" s="85"/>
      <c r="C84" s="85"/>
      <c r="D84" s="85"/>
      <c r="E84" s="85"/>
      <c r="F84" s="85"/>
      <c r="G84" s="85"/>
      <c r="H84" s="85"/>
      <c r="I84" s="85"/>
    </row>
    <row r="85" spans="2:9" ht="24.95" customHeight="1" x14ac:dyDescent="0.4">
      <c r="B85" s="85"/>
      <c r="C85" s="81" t="s">
        <v>38</v>
      </c>
      <c r="D85" s="342" t="s">
        <v>39</v>
      </c>
      <c r="E85" s="342"/>
      <c r="F85" s="342"/>
      <c r="G85" s="342"/>
      <c r="H85" s="342"/>
      <c r="I85" s="85"/>
    </row>
    <row r="86" spans="2:9" ht="24.95" customHeight="1" x14ac:dyDescent="0.4">
      <c r="B86" s="85"/>
      <c r="C86" s="82" t="s">
        <v>40</v>
      </c>
      <c r="D86" s="342" t="s">
        <v>41</v>
      </c>
      <c r="E86" s="342"/>
      <c r="F86" s="342"/>
      <c r="G86" s="342"/>
      <c r="H86" s="342"/>
      <c r="I86" s="85"/>
    </row>
    <row r="87" spans="2:9" ht="24.95" customHeight="1" x14ac:dyDescent="0.4">
      <c r="B87" s="85"/>
      <c r="C87" s="82" t="s">
        <v>42</v>
      </c>
      <c r="D87" s="342" t="s">
        <v>43</v>
      </c>
      <c r="E87" s="342"/>
      <c r="F87" s="342"/>
      <c r="G87" s="342"/>
      <c r="H87" s="342"/>
      <c r="I87" s="85"/>
    </row>
    <row r="88" spans="2:9" ht="24.95" customHeight="1" x14ac:dyDescent="0.4">
      <c r="B88" s="85"/>
      <c r="C88" s="82" t="s">
        <v>44</v>
      </c>
      <c r="D88" s="342" t="s">
        <v>45</v>
      </c>
      <c r="E88" s="342"/>
      <c r="F88" s="342"/>
      <c r="G88" s="342"/>
      <c r="H88" s="342"/>
      <c r="I88" s="85"/>
    </row>
    <row r="89" spans="2:9" ht="24.95" customHeight="1" x14ac:dyDescent="0.4">
      <c r="B89" s="85"/>
      <c r="C89" s="82" t="s">
        <v>46</v>
      </c>
      <c r="D89" s="342" t="s">
        <v>47</v>
      </c>
      <c r="E89" s="342"/>
      <c r="F89" s="342"/>
      <c r="G89" s="342"/>
      <c r="H89" s="342"/>
      <c r="I89" s="85"/>
    </row>
    <row r="90" spans="2:9" ht="24.95" customHeight="1" x14ac:dyDescent="0.4">
      <c r="B90" s="85"/>
      <c r="C90" s="85"/>
      <c r="D90" s="85"/>
      <c r="E90" s="85"/>
      <c r="F90" s="85"/>
      <c r="G90" s="85"/>
      <c r="H90" s="85"/>
      <c r="I90" s="85"/>
    </row>
    <row r="91" spans="2:9" ht="24.95" customHeight="1" x14ac:dyDescent="0.4">
      <c r="B91" s="85"/>
      <c r="C91" s="85" t="s">
        <v>48</v>
      </c>
      <c r="D91" s="85"/>
      <c r="E91" s="85"/>
      <c r="F91" s="85"/>
      <c r="G91" s="85"/>
      <c r="H91" s="85"/>
      <c r="I91" s="85"/>
    </row>
    <row r="92" spans="2:9" ht="24.95" customHeight="1" x14ac:dyDescent="0.4">
      <c r="B92" s="85"/>
      <c r="C92" s="85" t="s">
        <v>49</v>
      </c>
      <c r="D92" s="85"/>
      <c r="E92" s="85"/>
      <c r="F92" s="85"/>
      <c r="G92" s="85"/>
      <c r="H92" s="85"/>
      <c r="I92" s="85"/>
    </row>
    <row r="93" spans="2:9" ht="24.95" customHeight="1" x14ac:dyDescent="0.4">
      <c r="B93" s="85"/>
      <c r="C93" s="85" t="s">
        <v>50</v>
      </c>
      <c r="D93" s="85"/>
      <c r="E93" s="85"/>
      <c r="F93" s="85"/>
      <c r="G93" s="85"/>
      <c r="H93" s="85"/>
      <c r="I93" s="85"/>
    </row>
    <row r="94" spans="2:9" ht="24.95" customHeight="1" x14ac:dyDescent="0.4">
      <c r="B94" s="85" t="s">
        <v>175</v>
      </c>
      <c r="C94" s="85"/>
      <c r="D94" s="85"/>
      <c r="E94" s="85"/>
      <c r="F94" s="85"/>
      <c r="G94" s="85"/>
      <c r="H94" s="85"/>
      <c r="I94" s="85"/>
    </row>
    <row r="95" spans="2:9" ht="24.95" customHeight="1" x14ac:dyDescent="0.4">
      <c r="B95" s="85" t="s">
        <v>52</v>
      </c>
      <c r="C95" s="85"/>
      <c r="D95" s="85"/>
      <c r="E95" s="85"/>
      <c r="F95" s="85"/>
      <c r="G95" s="85"/>
      <c r="H95" s="85"/>
      <c r="I95" s="85"/>
    </row>
    <row r="96" spans="2:9" ht="24.95" customHeight="1" x14ac:dyDescent="0.4">
      <c r="B96" s="85" t="s">
        <v>176</v>
      </c>
      <c r="C96" s="85"/>
      <c r="D96" s="85"/>
      <c r="E96" s="85"/>
      <c r="F96" s="85"/>
      <c r="G96" s="85"/>
      <c r="H96" s="85"/>
      <c r="I96" s="85"/>
    </row>
    <row r="97" spans="1:55" ht="24.95" customHeight="1" x14ac:dyDescent="0.4">
      <c r="B97" s="85" t="s">
        <v>95</v>
      </c>
      <c r="C97" s="85"/>
      <c r="D97" s="85"/>
      <c r="E97" s="85"/>
      <c r="F97" s="85"/>
      <c r="G97" s="85"/>
      <c r="H97" s="85"/>
      <c r="I97" s="85"/>
    </row>
    <row r="98" spans="1:55" ht="24.95" customHeight="1" x14ac:dyDescent="0.4">
      <c r="B98" s="85" t="s">
        <v>177</v>
      </c>
      <c r="C98" s="85"/>
      <c r="D98" s="85"/>
      <c r="E98" s="85"/>
      <c r="F98" s="85"/>
      <c r="G98" s="85"/>
      <c r="H98" s="85"/>
      <c r="I98" s="85"/>
    </row>
    <row r="99" spans="1:55" ht="24.95" customHeight="1" x14ac:dyDescent="0.4">
      <c r="B99" s="85" t="s">
        <v>56</v>
      </c>
      <c r="C99" s="85"/>
      <c r="D99" s="85"/>
      <c r="E99" s="85"/>
      <c r="F99" s="85"/>
      <c r="G99" s="85"/>
      <c r="H99" s="85"/>
      <c r="I99" s="85"/>
    </row>
    <row r="100" spans="1:55" ht="24.95" customHeight="1" x14ac:dyDescent="0.4">
      <c r="B100" s="85" t="s">
        <v>97</v>
      </c>
      <c r="C100" s="85"/>
      <c r="D100" s="85"/>
      <c r="E100" s="85"/>
      <c r="F100" s="85"/>
      <c r="G100" s="85"/>
      <c r="H100" s="85"/>
      <c r="I100" s="85"/>
    </row>
    <row r="101" spans="1:55" ht="24.95" customHeight="1" x14ac:dyDescent="0.4">
      <c r="B101" s="85" t="s">
        <v>98</v>
      </c>
      <c r="C101" s="85"/>
      <c r="D101" s="85"/>
      <c r="E101" s="85"/>
      <c r="F101" s="85"/>
      <c r="G101" s="85"/>
      <c r="H101" s="85"/>
      <c r="I101" s="85"/>
    </row>
    <row r="102" spans="1:55" ht="24.95" customHeight="1" x14ac:dyDescent="0.4">
      <c r="B102" s="85" t="s">
        <v>99</v>
      </c>
      <c r="C102" s="85"/>
      <c r="D102" s="85"/>
      <c r="E102" s="85"/>
      <c r="F102" s="85"/>
      <c r="G102" s="85"/>
      <c r="H102" s="85"/>
      <c r="I102" s="85"/>
    </row>
    <row r="103" spans="1:55" ht="24.95" customHeight="1" x14ac:dyDescent="0.4">
      <c r="B103" s="85" t="s">
        <v>100</v>
      </c>
      <c r="C103" s="85"/>
      <c r="D103" s="85"/>
      <c r="E103" s="85"/>
      <c r="F103" s="85"/>
      <c r="G103" s="85"/>
      <c r="H103" s="85"/>
      <c r="I103" s="85"/>
    </row>
    <row r="104" spans="1:55" ht="24.95" customHeight="1" x14ac:dyDescent="0.4">
      <c r="B104" s="85" t="s">
        <v>61</v>
      </c>
      <c r="C104" s="85"/>
      <c r="D104" s="85"/>
      <c r="E104" s="85"/>
      <c r="F104" s="85"/>
      <c r="G104" s="85"/>
      <c r="H104" s="85"/>
      <c r="I104" s="85"/>
    </row>
    <row r="105" spans="1:55" ht="24.95" customHeight="1" x14ac:dyDescent="0.4">
      <c r="A105" s="182"/>
      <c r="B105" s="186" t="s">
        <v>62</v>
      </c>
      <c r="C105" s="190"/>
      <c r="D105" s="190"/>
      <c r="E105" s="190"/>
      <c r="F105" s="190"/>
      <c r="G105" s="282"/>
      <c r="H105" s="282"/>
      <c r="I105" s="282"/>
      <c r="J105" s="283"/>
      <c r="K105" s="283"/>
      <c r="L105" s="283"/>
      <c r="M105" s="283"/>
      <c r="N105" s="283"/>
      <c r="O105" s="283"/>
      <c r="P105" s="283"/>
      <c r="Q105" s="283"/>
      <c r="R105" s="283"/>
      <c r="S105" s="283"/>
      <c r="T105" s="283"/>
      <c r="U105" s="283"/>
      <c r="V105" s="283"/>
      <c r="W105" s="283"/>
      <c r="X105" s="283"/>
      <c r="Y105" s="283"/>
      <c r="Z105" s="283"/>
      <c r="AA105" s="283"/>
      <c r="AB105" s="283"/>
      <c r="AC105" s="283"/>
      <c r="AD105" s="283"/>
      <c r="AE105" s="283"/>
      <c r="AF105" s="283"/>
      <c r="AG105" s="283"/>
      <c r="AH105" s="283"/>
      <c r="AI105" s="283"/>
      <c r="AJ105" s="283"/>
      <c r="AK105" s="283"/>
      <c r="AL105" s="283"/>
      <c r="AM105" s="283"/>
      <c r="AN105" s="283"/>
      <c r="AO105" s="283"/>
      <c r="AP105" s="283"/>
      <c r="AQ105" s="283"/>
      <c r="AR105" s="283"/>
      <c r="AS105" s="283"/>
      <c r="AT105" s="283"/>
      <c r="AU105" s="283"/>
      <c r="AV105" s="284"/>
      <c r="AW105" s="284"/>
      <c r="AX105" s="284"/>
      <c r="AY105" s="284"/>
      <c r="AZ105" s="284"/>
      <c r="BA105" s="284"/>
      <c r="BB105" s="284"/>
      <c r="BC105" s="284"/>
    </row>
    <row r="106" spans="1:55" ht="24.95" customHeight="1" x14ac:dyDescent="0.4">
      <c r="A106" s="182"/>
      <c r="B106" s="186" t="s">
        <v>178</v>
      </c>
      <c r="C106" s="189"/>
      <c r="D106" s="189"/>
      <c r="E106" s="189"/>
      <c r="F106" s="189"/>
      <c r="G106" s="190"/>
      <c r="H106" s="190"/>
      <c r="I106" s="186"/>
      <c r="J106" s="182"/>
      <c r="K106" s="182"/>
      <c r="L106" s="182"/>
      <c r="M106" s="182"/>
      <c r="N106" s="182"/>
    </row>
    <row r="107" spans="1:55" ht="24.95" customHeight="1" x14ac:dyDescent="0.4">
      <c r="B107" s="85" t="s">
        <v>179</v>
      </c>
      <c r="C107" s="86"/>
      <c r="D107" s="86"/>
      <c r="E107" s="86"/>
      <c r="F107" s="86"/>
      <c r="G107" s="85"/>
      <c r="H107" s="85"/>
      <c r="I107" s="85"/>
    </row>
    <row r="108" spans="1:55" ht="24.95" customHeight="1" x14ac:dyDescent="0.4">
      <c r="B108" s="85" t="s">
        <v>180</v>
      </c>
      <c r="C108" s="86"/>
      <c r="D108" s="86"/>
      <c r="E108" s="86"/>
      <c r="F108" s="86"/>
      <c r="G108" s="85"/>
      <c r="H108" s="85"/>
      <c r="I108" s="85"/>
    </row>
    <row r="109" spans="1:55" ht="24.95" customHeight="1" x14ac:dyDescent="0.4">
      <c r="B109" s="7" t="s">
        <v>181</v>
      </c>
      <c r="C109" s="85"/>
      <c r="D109" s="85"/>
      <c r="E109" s="85"/>
      <c r="F109" s="85"/>
      <c r="G109" s="85"/>
      <c r="H109" s="85"/>
      <c r="I109" s="85"/>
    </row>
  </sheetData>
  <mergeCells count="216">
    <mergeCell ref="AP1:BE1"/>
    <mergeCell ref="Y2:Z2"/>
    <mergeCell ref="AB2:AC2"/>
    <mergeCell ref="AF2:AG2"/>
    <mergeCell ref="AP2:BE2"/>
    <mergeCell ref="BA3:BD3"/>
    <mergeCell ref="BA4:BD4"/>
    <mergeCell ref="AW6:AX6"/>
    <mergeCell ref="BA6:BB6"/>
    <mergeCell ref="BA8:BB8"/>
    <mergeCell ref="S10:T10"/>
    <mergeCell ref="AZ11:BB11"/>
    <mergeCell ref="BD11:BF11"/>
    <mergeCell ref="AZ12:BB12"/>
    <mergeCell ref="BD12:BF12"/>
    <mergeCell ref="B14:B18"/>
    <mergeCell ref="C14:E18"/>
    <mergeCell ref="F14:F18"/>
    <mergeCell ref="G14:J18"/>
    <mergeCell ref="K14:M18"/>
    <mergeCell ref="N14:R18"/>
    <mergeCell ref="AX14:AY18"/>
    <mergeCell ref="AZ14:BA18"/>
    <mergeCell ref="BB14:BF18"/>
    <mergeCell ref="S15:Y15"/>
    <mergeCell ref="Z15:AF15"/>
    <mergeCell ref="AG15:AM15"/>
    <mergeCell ref="AN15:AT15"/>
    <mergeCell ref="AU15:AW15"/>
    <mergeCell ref="C19:E21"/>
    <mergeCell ref="F19:F21"/>
    <mergeCell ref="G19:J21"/>
    <mergeCell ref="K19:M21"/>
    <mergeCell ref="AX19:AY19"/>
    <mergeCell ref="AZ19:BA19"/>
    <mergeCell ref="BB19:BF21"/>
    <mergeCell ref="AX20:AY20"/>
    <mergeCell ref="AZ20:BA20"/>
    <mergeCell ref="AX21:AY21"/>
    <mergeCell ref="AZ21:BA21"/>
    <mergeCell ref="C22:E24"/>
    <mergeCell ref="F22:F24"/>
    <mergeCell ref="G22:J24"/>
    <mergeCell ref="K22:M24"/>
    <mergeCell ref="AX22:AY22"/>
    <mergeCell ref="AZ22:BA22"/>
    <mergeCell ref="BB22:BF24"/>
    <mergeCell ref="AX23:AY23"/>
    <mergeCell ref="AZ23:BA23"/>
    <mergeCell ref="AX24:AY24"/>
    <mergeCell ref="AZ24:BA24"/>
    <mergeCell ref="C25:E27"/>
    <mergeCell ref="F25:F27"/>
    <mergeCell ref="G25:J27"/>
    <mergeCell ref="K25:M27"/>
    <mergeCell ref="AX25:AY25"/>
    <mergeCell ref="AZ25:BA25"/>
    <mergeCell ref="BB25:BF27"/>
    <mergeCell ref="AX26:AY26"/>
    <mergeCell ref="AZ26:BA26"/>
    <mergeCell ref="AX27:AY27"/>
    <mergeCell ref="AZ27:BA27"/>
    <mergeCell ref="C28:E30"/>
    <mergeCell ref="F28:F30"/>
    <mergeCell ref="G28:J30"/>
    <mergeCell ref="K28:M30"/>
    <mergeCell ref="AX28:AY28"/>
    <mergeCell ref="AZ28:BA28"/>
    <mergeCell ref="BB28:BF30"/>
    <mergeCell ref="AX29:AY29"/>
    <mergeCell ref="AZ29:BA29"/>
    <mergeCell ref="AX30:AY30"/>
    <mergeCell ref="AZ30:BA30"/>
    <mergeCell ref="C31:E33"/>
    <mergeCell ref="F31:F33"/>
    <mergeCell ref="G31:J33"/>
    <mergeCell ref="K31:M33"/>
    <mergeCell ref="AX31:AY31"/>
    <mergeCell ref="AZ31:BA31"/>
    <mergeCell ref="BB31:BF33"/>
    <mergeCell ref="AX32:AY32"/>
    <mergeCell ref="AZ32:BA32"/>
    <mergeCell ref="AX33:AY33"/>
    <mergeCell ref="AZ33:BA33"/>
    <mergeCell ref="C34:E36"/>
    <mergeCell ref="F34:F36"/>
    <mergeCell ref="G34:J36"/>
    <mergeCell ref="K34:M36"/>
    <mergeCell ref="AX34:AY34"/>
    <mergeCell ref="AZ34:BA34"/>
    <mergeCell ref="BB34:BF36"/>
    <mergeCell ref="AX35:AY35"/>
    <mergeCell ref="AZ35:BA35"/>
    <mergeCell ref="AX36:AY36"/>
    <mergeCell ref="AZ36:BA36"/>
    <mergeCell ref="C37:E39"/>
    <mergeCell ref="F37:F39"/>
    <mergeCell ref="G37:J39"/>
    <mergeCell ref="K37:M39"/>
    <mergeCell ref="AX37:AY37"/>
    <mergeCell ref="AZ37:BA37"/>
    <mergeCell ref="BB37:BF39"/>
    <mergeCell ref="AX38:AY38"/>
    <mergeCell ref="AZ38:BA38"/>
    <mergeCell ref="AX39:AY39"/>
    <mergeCell ref="AZ39:BA39"/>
    <mergeCell ref="C40:E42"/>
    <mergeCell ref="F40:F42"/>
    <mergeCell ref="G40:J42"/>
    <mergeCell ref="K40:M42"/>
    <mergeCell ref="AX40:AY40"/>
    <mergeCell ref="AZ40:BA40"/>
    <mergeCell ref="BB40:BF42"/>
    <mergeCell ref="AX41:AY41"/>
    <mergeCell ref="AZ41:BA41"/>
    <mergeCell ref="AX42:AY42"/>
    <mergeCell ref="AZ42:BA42"/>
    <mergeCell ref="C43:E45"/>
    <mergeCell ref="F43:F45"/>
    <mergeCell ref="G43:J45"/>
    <mergeCell ref="K43:M45"/>
    <mergeCell ref="AX43:AY43"/>
    <mergeCell ref="AZ43:BA43"/>
    <mergeCell ref="BB43:BF45"/>
    <mergeCell ref="AX44:AY44"/>
    <mergeCell ref="AZ44:BA44"/>
    <mergeCell ref="AX45:AY45"/>
    <mergeCell ref="AZ45:BA45"/>
    <mergeCell ref="C46:E48"/>
    <mergeCell ref="F46:F48"/>
    <mergeCell ref="G46:J48"/>
    <mergeCell ref="K46:M48"/>
    <mergeCell ref="AX46:AY46"/>
    <mergeCell ref="AZ46:BA46"/>
    <mergeCell ref="BB46:BF48"/>
    <mergeCell ref="AX47:AY47"/>
    <mergeCell ref="AZ47:BA47"/>
    <mergeCell ref="AX48:AY48"/>
    <mergeCell ref="AZ48:BA48"/>
    <mergeCell ref="C49:E51"/>
    <mergeCell ref="F49:F51"/>
    <mergeCell ref="G49:J51"/>
    <mergeCell ref="K49:M51"/>
    <mergeCell ref="AX49:AY49"/>
    <mergeCell ref="AZ49:BA49"/>
    <mergeCell ref="BB49:BF51"/>
    <mergeCell ref="AX50:AY50"/>
    <mergeCell ref="AZ50:BA50"/>
    <mergeCell ref="AX51:AY51"/>
    <mergeCell ref="AZ51:BA51"/>
    <mergeCell ref="C52:E54"/>
    <mergeCell ref="F52:F54"/>
    <mergeCell ref="G52:J54"/>
    <mergeCell ref="K52:M54"/>
    <mergeCell ref="AX52:AY52"/>
    <mergeCell ref="AZ52:BA52"/>
    <mergeCell ref="BB52:BF54"/>
    <mergeCell ref="AX53:AY53"/>
    <mergeCell ref="AZ53:BA53"/>
    <mergeCell ref="AX54:AY54"/>
    <mergeCell ref="AZ54:BA54"/>
    <mergeCell ref="C55:E57"/>
    <mergeCell ref="F55:F57"/>
    <mergeCell ref="G55:J57"/>
    <mergeCell ref="K55:M57"/>
    <mergeCell ref="AX55:AY55"/>
    <mergeCell ref="AZ55:BA55"/>
    <mergeCell ref="BB55:BF57"/>
    <mergeCell ref="AX56:AY56"/>
    <mergeCell ref="AZ56:BA56"/>
    <mergeCell ref="AX57:AY57"/>
    <mergeCell ref="AZ57:BA57"/>
    <mergeCell ref="C58:E60"/>
    <mergeCell ref="F58:F60"/>
    <mergeCell ref="G58:J60"/>
    <mergeCell ref="K58:M60"/>
    <mergeCell ref="AX58:AY58"/>
    <mergeCell ref="AZ58:BA58"/>
    <mergeCell ref="BB58:BF60"/>
    <mergeCell ref="AX59:AY59"/>
    <mergeCell ref="AZ59:BA59"/>
    <mergeCell ref="AX60:AY60"/>
    <mergeCell ref="AZ60:BA60"/>
    <mergeCell ref="C61:E63"/>
    <mergeCell ref="F61:F63"/>
    <mergeCell ref="G61:J63"/>
    <mergeCell ref="K61:M63"/>
    <mergeCell ref="AX61:AY61"/>
    <mergeCell ref="AZ61:BA61"/>
    <mergeCell ref="BB61:BF63"/>
    <mergeCell ref="AX62:AY62"/>
    <mergeCell ref="AZ62:BA62"/>
    <mergeCell ref="AX63:AY63"/>
    <mergeCell ref="AZ63:BA63"/>
    <mergeCell ref="C64:E66"/>
    <mergeCell ref="F64:F66"/>
    <mergeCell ref="G64:J66"/>
    <mergeCell ref="K64:M66"/>
    <mergeCell ref="AX64:AY64"/>
    <mergeCell ref="AZ64:BA64"/>
    <mergeCell ref="BB64:BF66"/>
    <mergeCell ref="AX65:AY65"/>
    <mergeCell ref="AZ65:BA65"/>
    <mergeCell ref="AX66:AY66"/>
    <mergeCell ref="AZ66:BA66"/>
    <mergeCell ref="D88:H88"/>
    <mergeCell ref="D89:H89"/>
    <mergeCell ref="B67:R67"/>
    <mergeCell ref="AX67:AY70"/>
    <mergeCell ref="AZ67:BF70"/>
    <mergeCell ref="B68:R68"/>
    <mergeCell ref="B69:R69"/>
    <mergeCell ref="B70:R70"/>
    <mergeCell ref="D85:H85"/>
    <mergeCell ref="D86:H86"/>
    <mergeCell ref="D87:H87"/>
  </mergeCells>
  <phoneticPr fontId="21"/>
  <conditionalFormatting sqref="S21:AW21 S24:AW24 S27:AW27 S30:AW30 S33:AW33 S36:AW36 S39:AW39 S42:AW42 S45:AW45 S48:AW48 S51:AW51 S54:AW54 S57:AW57 S60:AW60 S63:AW63 S66:AW66">
    <cfRule type="expression" dxfId="157" priority="2">
      <formula>OR(S$67=$B20,S$68=$B20)</formula>
    </cfRule>
  </conditionalFormatting>
  <conditionalFormatting sqref="S20:Y21">
    <cfRule type="expression" dxfId="156" priority="3">
      <formula>INDIRECT(ADDRESS(ROW(),COLUMN()))=TRUNC(INDIRECT(ADDRESS(ROW(),COLUMN())))</formula>
    </cfRule>
  </conditionalFormatting>
  <conditionalFormatting sqref="Z38:AF39">
    <cfRule type="expression" dxfId="155" priority="4">
      <formula>INDIRECT(ADDRESS(ROW(),COLUMN()))=TRUNC(INDIRECT(ADDRESS(ROW(),COLUMN())))</formula>
    </cfRule>
  </conditionalFormatting>
  <conditionalFormatting sqref="S38:Y39">
    <cfRule type="expression" dxfId="154" priority="5">
      <formula>INDIRECT(ADDRESS(ROW(),COLUMN()))=TRUNC(INDIRECT(ADDRESS(ROW(),COLUMN())))</formula>
    </cfRule>
  </conditionalFormatting>
  <conditionalFormatting sqref="AX20:BA21">
    <cfRule type="expression" dxfId="153" priority="6">
      <formula>INDIRECT(ADDRESS(ROW(),COLUMN()))=TRUNC(INDIRECT(ADDRESS(ROW(),COLUMN())))</formula>
    </cfRule>
  </conditionalFormatting>
  <conditionalFormatting sqref="AG38:AM39">
    <cfRule type="expression" dxfId="152" priority="7">
      <formula>INDIRECT(ADDRESS(ROW(),COLUMN()))=TRUNC(INDIRECT(ADDRESS(ROW(),COLUMN())))</formula>
    </cfRule>
  </conditionalFormatting>
  <conditionalFormatting sqref="AX23:BA24">
    <cfRule type="expression" dxfId="151" priority="8">
      <formula>INDIRECT(ADDRESS(ROW(),COLUMN()))=TRUNC(INDIRECT(ADDRESS(ROW(),COLUMN())))</formula>
    </cfRule>
  </conditionalFormatting>
  <conditionalFormatting sqref="AN35:AT36">
    <cfRule type="expression" dxfId="150" priority="9">
      <formula>INDIRECT(ADDRESS(ROW(),COLUMN()))=TRUNC(INDIRECT(ADDRESS(ROW(),COLUMN())))</formula>
    </cfRule>
  </conditionalFormatting>
  <conditionalFormatting sqref="AU35:AW36">
    <cfRule type="expression" dxfId="149" priority="10">
      <formula>INDIRECT(ADDRESS(ROW(),COLUMN()))=TRUNC(INDIRECT(ADDRESS(ROW(),COLUMN())))</formula>
    </cfRule>
  </conditionalFormatting>
  <conditionalFormatting sqref="AX26:BA27">
    <cfRule type="expression" dxfId="148" priority="11">
      <formula>INDIRECT(ADDRESS(ROW(),COLUMN()))=TRUNC(INDIRECT(ADDRESS(ROW(),COLUMN())))</formula>
    </cfRule>
  </conditionalFormatting>
  <conditionalFormatting sqref="Z35:AF36">
    <cfRule type="expression" dxfId="147" priority="12">
      <formula>INDIRECT(ADDRESS(ROW(),COLUMN()))=TRUNC(INDIRECT(ADDRESS(ROW(),COLUMN())))</formula>
    </cfRule>
  </conditionalFormatting>
  <conditionalFormatting sqref="AG35:AM36">
    <cfRule type="expression" dxfId="146" priority="13">
      <formula>INDIRECT(ADDRESS(ROW(),COLUMN()))=TRUNC(INDIRECT(ADDRESS(ROW(),COLUMN())))</formula>
    </cfRule>
  </conditionalFormatting>
  <conditionalFormatting sqref="AX29:BA30">
    <cfRule type="expression" dxfId="145" priority="14">
      <formula>INDIRECT(ADDRESS(ROW(),COLUMN()))=TRUNC(INDIRECT(ADDRESS(ROW(),COLUMN())))</formula>
    </cfRule>
  </conditionalFormatting>
  <conditionalFormatting sqref="AU32:AW33">
    <cfRule type="expression" dxfId="144" priority="15">
      <formula>INDIRECT(ADDRESS(ROW(),COLUMN()))=TRUNC(INDIRECT(ADDRESS(ROW(),COLUMN())))</formula>
    </cfRule>
  </conditionalFormatting>
  <conditionalFormatting sqref="S35:Y36">
    <cfRule type="expression" dxfId="143" priority="16">
      <formula>INDIRECT(ADDRESS(ROW(),COLUMN()))=TRUNC(INDIRECT(ADDRESS(ROW(),COLUMN())))</formula>
    </cfRule>
  </conditionalFormatting>
  <conditionalFormatting sqref="AX32:BA33">
    <cfRule type="expression" dxfId="142" priority="17">
      <formula>INDIRECT(ADDRESS(ROW(),COLUMN()))=TRUNC(INDIRECT(ADDRESS(ROW(),COLUMN())))</formula>
    </cfRule>
  </conditionalFormatting>
  <conditionalFormatting sqref="AG32:AM33">
    <cfRule type="expression" dxfId="141" priority="18">
      <formula>INDIRECT(ADDRESS(ROW(),COLUMN()))=TRUNC(INDIRECT(ADDRESS(ROW(),COLUMN())))</formula>
    </cfRule>
  </conditionalFormatting>
  <conditionalFormatting sqref="AN32:AT33">
    <cfRule type="expression" dxfId="140" priority="19">
      <formula>INDIRECT(ADDRESS(ROW(),COLUMN()))=TRUNC(INDIRECT(ADDRESS(ROW(),COLUMN())))</formula>
    </cfRule>
  </conditionalFormatting>
  <conditionalFormatting sqref="AX35:BA36">
    <cfRule type="expression" dxfId="139" priority="20">
      <formula>INDIRECT(ADDRESS(ROW(),COLUMN()))=TRUNC(INDIRECT(ADDRESS(ROW(),COLUMN())))</formula>
    </cfRule>
  </conditionalFormatting>
  <conditionalFormatting sqref="S32:Y33">
    <cfRule type="expression" dxfId="138" priority="21">
      <formula>INDIRECT(ADDRESS(ROW(),COLUMN()))=TRUNC(INDIRECT(ADDRESS(ROW(),COLUMN())))</formula>
    </cfRule>
  </conditionalFormatting>
  <conditionalFormatting sqref="Z32:AF33">
    <cfRule type="expression" dxfId="137" priority="22">
      <formula>INDIRECT(ADDRESS(ROW(),COLUMN()))=TRUNC(INDIRECT(ADDRESS(ROW(),COLUMN())))</formula>
    </cfRule>
  </conditionalFormatting>
  <conditionalFormatting sqref="AX38:BA39">
    <cfRule type="expression" dxfId="136" priority="23">
      <formula>INDIRECT(ADDRESS(ROW(),COLUMN()))=TRUNC(INDIRECT(ADDRESS(ROW(),COLUMN())))</formula>
    </cfRule>
  </conditionalFormatting>
  <conditionalFormatting sqref="AN29:AT30">
    <cfRule type="expression" dxfId="135" priority="24">
      <formula>INDIRECT(ADDRESS(ROW(),COLUMN()))=TRUNC(INDIRECT(ADDRESS(ROW(),COLUMN())))</formula>
    </cfRule>
  </conditionalFormatting>
  <conditionalFormatting sqref="AU29:AW30">
    <cfRule type="expression" dxfId="134" priority="25">
      <formula>INDIRECT(ADDRESS(ROW(),COLUMN()))=TRUNC(INDIRECT(ADDRESS(ROW(),COLUMN())))</formula>
    </cfRule>
  </conditionalFormatting>
  <conditionalFormatting sqref="AX41:BA42">
    <cfRule type="expression" dxfId="133" priority="26">
      <formula>INDIRECT(ADDRESS(ROW(),COLUMN()))=TRUNC(INDIRECT(ADDRESS(ROW(),COLUMN())))</formula>
    </cfRule>
  </conditionalFormatting>
  <conditionalFormatting sqref="Z29:AF30">
    <cfRule type="expression" dxfId="132" priority="27">
      <formula>INDIRECT(ADDRESS(ROW(),COLUMN()))=TRUNC(INDIRECT(ADDRESS(ROW(),COLUMN())))</formula>
    </cfRule>
  </conditionalFormatting>
  <conditionalFormatting sqref="AG29:AM30">
    <cfRule type="expression" dxfId="131" priority="28">
      <formula>INDIRECT(ADDRESS(ROW(),COLUMN()))=TRUNC(INDIRECT(ADDRESS(ROW(),COLUMN())))</formula>
    </cfRule>
  </conditionalFormatting>
  <conditionalFormatting sqref="AX44:BA45">
    <cfRule type="expression" dxfId="130" priority="29">
      <formula>INDIRECT(ADDRESS(ROW(),COLUMN()))=TRUNC(INDIRECT(ADDRESS(ROW(),COLUMN())))</formula>
    </cfRule>
  </conditionalFormatting>
  <conditionalFormatting sqref="AU26:AW27">
    <cfRule type="expression" dxfId="129" priority="30">
      <formula>INDIRECT(ADDRESS(ROW(),COLUMN()))=TRUNC(INDIRECT(ADDRESS(ROW(),COLUMN())))</formula>
    </cfRule>
  </conditionalFormatting>
  <conditionalFormatting sqref="S29:Y30">
    <cfRule type="expression" dxfId="128" priority="31">
      <formula>INDIRECT(ADDRESS(ROW(),COLUMN()))=TRUNC(INDIRECT(ADDRESS(ROW(),COLUMN())))</formula>
    </cfRule>
  </conditionalFormatting>
  <conditionalFormatting sqref="AX47:BA48">
    <cfRule type="expression" dxfId="127" priority="32">
      <formula>INDIRECT(ADDRESS(ROW(),COLUMN()))=TRUNC(INDIRECT(ADDRESS(ROW(),COLUMN())))</formula>
    </cfRule>
  </conditionalFormatting>
  <conditionalFormatting sqref="AG26:AM27">
    <cfRule type="expression" dxfId="126" priority="33">
      <formula>INDIRECT(ADDRESS(ROW(),COLUMN()))=TRUNC(INDIRECT(ADDRESS(ROW(),COLUMN())))</formula>
    </cfRule>
  </conditionalFormatting>
  <conditionalFormatting sqref="AN26:AT27">
    <cfRule type="expression" dxfId="125" priority="34">
      <formula>INDIRECT(ADDRESS(ROW(),COLUMN()))=TRUNC(INDIRECT(ADDRESS(ROW(),COLUMN())))</formula>
    </cfRule>
  </conditionalFormatting>
  <conditionalFormatting sqref="AX50:BA51">
    <cfRule type="expression" dxfId="124" priority="35">
      <formula>INDIRECT(ADDRESS(ROW(),COLUMN()))=TRUNC(INDIRECT(ADDRESS(ROW(),COLUMN())))</formula>
    </cfRule>
  </conditionalFormatting>
  <conditionalFormatting sqref="S26:Y27">
    <cfRule type="expression" dxfId="123" priority="36">
      <formula>INDIRECT(ADDRESS(ROW(),COLUMN()))=TRUNC(INDIRECT(ADDRESS(ROW(),COLUMN())))</formula>
    </cfRule>
  </conditionalFormatting>
  <conditionalFormatting sqref="Z26:AF27">
    <cfRule type="expression" dxfId="122" priority="37">
      <formula>INDIRECT(ADDRESS(ROW(),COLUMN()))=TRUNC(INDIRECT(ADDRESS(ROW(),COLUMN())))</formula>
    </cfRule>
  </conditionalFormatting>
  <conditionalFormatting sqref="AX53:BA54">
    <cfRule type="expression" dxfId="121" priority="38">
      <formula>INDIRECT(ADDRESS(ROW(),COLUMN()))=TRUNC(INDIRECT(ADDRESS(ROW(),COLUMN())))</formula>
    </cfRule>
  </conditionalFormatting>
  <conditionalFormatting sqref="AN23:AT24">
    <cfRule type="expression" dxfId="120" priority="39">
      <formula>INDIRECT(ADDRESS(ROW(),COLUMN()))=TRUNC(INDIRECT(ADDRESS(ROW(),COLUMN())))</formula>
    </cfRule>
  </conditionalFormatting>
  <conditionalFormatting sqref="AU23:AW24">
    <cfRule type="expression" dxfId="119" priority="40">
      <formula>INDIRECT(ADDRESS(ROW(),COLUMN()))=TRUNC(INDIRECT(ADDRESS(ROW(),COLUMN())))</formula>
    </cfRule>
  </conditionalFormatting>
  <conditionalFormatting sqref="AX56:BA57">
    <cfRule type="expression" dxfId="118" priority="41">
      <formula>INDIRECT(ADDRESS(ROW(),COLUMN()))=TRUNC(INDIRECT(ADDRESS(ROW(),COLUMN())))</formula>
    </cfRule>
  </conditionalFormatting>
  <conditionalFormatting sqref="Z23:AF24">
    <cfRule type="expression" dxfId="117" priority="42">
      <formula>INDIRECT(ADDRESS(ROW(),COLUMN()))=TRUNC(INDIRECT(ADDRESS(ROW(),COLUMN())))</formula>
    </cfRule>
  </conditionalFormatting>
  <conditionalFormatting sqref="AG23:AM24">
    <cfRule type="expression" dxfId="116" priority="43">
      <formula>INDIRECT(ADDRESS(ROW(),COLUMN()))=TRUNC(INDIRECT(ADDRESS(ROW(),COLUMN())))</formula>
    </cfRule>
  </conditionalFormatting>
  <conditionalFormatting sqref="AX59:BA60">
    <cfRule type="expression" dxfId="115" priority="44">
      <formula>INDIRECT(ADDRESS(ROW(),COLUMN()))=TRUNC(INDIRECT(ADDRESS(ROW(),COLUMN())))</formula>
    </cfRule>
  </conditionalFormatting>
  <conditionalFormatting sqref="AU20:AW21">
    <cfRule type="expression" dxfId="114" priority="45">
      <formula>INDIRECT(ADDRESS(ROW(),COLUMN()))=TRUNC(INDIRECT(ADDRESS(ROW(),COLUMN())))</formula>
    </cfRule>
  </conditionalFormatting>
  <conditionalFormatting sqref="S23:Y24">
    <cfRule type="expression" dxfId="113" priority="46">
      <formula>INDIRECT(ADDRESS(ROW(),COLUMN()))=TRUNC(INDIRECT(ADDRESS(ROW(),COLUMN())))</formula>
    </cfRule>
  </conditionalFormatting>
  <conditionalFormatting sqref="AX62:BA63">
    <cfRule type="expression" dxfId="112" priority="47">
      <formula>INDIRECT(ADDRESS(ROW(),COLUMN()))=TRUNC(INDIRECT(ADDRESS(ROW(),COLUMN())))</formula>
    </cfRule>
  </conditionalFormatting>
  <conditionalFormatting sqref="AG20:AM21">
    <cfRule type="expression" dxfId="111" priority="48">
      <formula>INDIRECT(ADDRESS(ROW(),COLUMN()))=TRUNC(INDIRECT(ADDRESS(ROW(),COLUMN())))</formula>
    </cfRule>
  </conditionalFormatting>
  <conditionalFormatting sqref="AN20:AT21">
    <cfRule type="expression" dxfId="110" priority="49">
      <formula>INDIRECT(ADDRESS(ROW(),COLUMN()))=TRUNC(INDIRECT(ADDRESS(ROW(),COLUMN())))</formula>
    </cfRule>
  </conditionalFormatting>
  <conditionalFormatting sqref="AX65:BA66">
    <cfRule type="expression" dxfId="109" priority="50">
      <formula>INDIRECT(ADDRESS(ROW(),COLUMN()))=TRUNC(INDIRECT(ADDRESS(ROW(),COLUMN())))</formula>
    </cfRule>
  </conditionalFormatting>
  <conditionalFormatting sqref="S67:AY70">
    <cfRule type="expression" dxfId="108" priority="51">
      <formula>INDIRECT(ADDRESS(ROW(),COLUMN()))=TRUNC(INDIRECT(ADDRESS(ROW(),COLUMN())))</formula>
    </cfRule>
  </conditionalFormatting>
  <conditionalFormatting sqref="Z20:AF21">
    <cfRule type="expression" dxfId="107" priority="52">
      <formula>INDIRECT(ADDRESS(ROW(),COLUMN()))=TRUNC(INDIRECT(ADDRESS(ROW(),COLUMN())))</formula>
    </cfRule>
  </conditionalFormatting>
  <conditionalFormatting sqref="AN38:AT39">
    <cfRule type="expression" dxfId="106" priority="53">
      <formula>INDIRECT(ADDRESS(ROW(),COLUMN()))=TRUNC(INDIRECT(ADDRESS(ROW(),COLUMN())))</formula>
    </cfRule>
  </conditionalFormatting>
  <conditionalFormatting sqref="AU38:AW39">
    <cfRule type="expression" dxfId="105" priority="54">
      <formula>INDIRECT(ADDRESS(ROW(),COLUMN()))=TRUNC(INDIRECT(ADDRESS(ROW(),COLUMN())))</formula>
    </cfRule>
  </conditionalFormatting>
  <conditionalFormatting sqref="S41:Y42">
    <cfRule type="expression" dxfId="104" priority="55">
      <formula>INDIRECT(ADDRESS(ROW(),COLUMN()))=TRUNC(INDIRECT(ADDRESS(ROW(),COLUMN())))</formula>
    </cfRule>
  </conditionalFormatting>
  <conditionalFormatting sqref="Z41:AF42">
    <cfRule type="expression" dxfId="103" priority="56">
      <formula>INDIRECT(ADDRESS(ROW(),COLUMN()))=TRUNC(INDIRECT(ADDRESS(ROW(),COLUMN())))</formula>
    </cfRule>
  </conditionalFormatting>
  <conditionalFormatting sqref="AG41:AM42">
    <cfRule type="expression" dxfId="102" priority="57">
      <formula>INDIRECT(ADDRESS(ROW(),COLUMN()))=TRUNC(INDIRECT(ADDRESS(ROW(),COLUMN())))</formula>
    </cfRule>
  </conditionalFormatting>
  <conditionalFormatting sqref="AN41:AT42">
    <cfRule type="expression" dxfId="101" priority="58">
      <formula>INDIRECT(ADDRESS(ROW(),COLUMN()))=TRUNC(INDIRECT(ADDRESS(ROW(),COLUMN())))</formula>
    </cfRule>
  </conditionalFormatting>
  <conditionalFormatting sqref="AU41:AW42">
    <cfRule type="expression" dxfId="100" priority="59">
      <formula>INDIRECT(ADDRESS(ROW(),COLUMN()))=TRUNC(INDIRECT(ADDRESS(ROW(),COLUMN())))</formula>
    </cfRule>
  </conditionalFormatting>
  <conditionalFormatting sqref="S44:Y45">
    <cfRule type="expression" dxfId="99" priority="60">
      <formula>INDIRECT(ADDRESS(ROW(),COLUMN()))=TRUNC(INDIRECT(ADDRESS(ROW(),COLUMN())))</formula>
    </cfRule>
  </conditionalFormatting>
  <conditionalFormatting sqref="Z44:AF45">
    <cfRule type="expression" dxfId="98" priority="61">
      <formula>INDIRECT(ADDRESS(ROW(),COLUMN()))=TRUNC(INDIRECT(ADDRESS(ROW(),COLUMN())))</formula>
    </cfRule>
  </conditionalFormatting>
  <conditionalFormatting sqref="AG44:AM45">
    <cfRule type="expression" dxfId="97" priority="62">
      <formula>INDIRECT(ADDRESS(ROW(),COLUMN()))=TRUNC(INDIRECT(ADDRESS(ROW(),COLUMN())))</formula>
    </cfRule>
  </conditionalFormatting>
  <conditionalFormatting sqref="AN44:AT45">
    <cfRule type="expression" dxfId="96" priority="63">
      <formula>INDIRECT(ADDRESS(ROW(),COLUMN()))=TRUNC(INDIRECT(ADDRESS(ROW(),COLUMN())))</formula>
    </cfRule>
  </conditionalFormatting>
  <conditionalFormatting sqref="AU44:AW45">
    <cfRule type="expression" dxfId="95" priority="64">
      <formula>INDIRECT(ADDRESS(ROW(),COLUMN()))=TRUNC(INDIRECT(ADDRESS(ROW(),COLUMN())))</formula>
    </cfRule>
  </conditionalFormatting>
  <conditionalFormatting sqref="S47:Y48">
    <cfRule type="expression" dxfId="94" priority="65">
      <formula>INDIRECT(ADDRESS(ROW(),COLUMN()))=TRUNC(INDIRECT(ADDRESS(ROW(),COLUMN())))</formula>
    </cfRule>
  </conditionalFormatting>
  <conditionalFormatting sqref="Z47:AF48">
    <cfRule type="expression" dxfId="93" priority="66">
      <formula>INDIRECT(ADDRESS(ROW(),COLUMN()))=TRUNC(INDIRECT(ADDRESS(ROW(),COLUMN())))</formula>
    </cfRule>
  </conditionalFormatting>
  <conditionalFormatting sqref="AG47:AM48">
    <cfRule type="expression" dxfId="92" priority="67">
      <formula>INDIRECT(ADDRESS(ROW(),COLUMN()))=TRUNC(INDIRECT(ADDRESS(ROW(),COLUMN())))</formula>
    </cfRule>
  </conditionalFormatting>
  <conditionalFormatting sqref="AN47:AT48">
    <cfRule type="expression" dxfId="91" priority="68">
      <formula>INDIRECT(ADDRESS(ROW(),COLUMN()))=TRUNC(INDIRECT(ADDRESS(ROW(),COLUMN())))</formula>
    </cfRule>
  </conditionalFormatting>
  <conditionalFormatting sqref="AU47:AW48">
    <cfRule type="expression" dxfId="90" priority="69">
      <formula>INDIRECT(ADDRESS(ROW(),COLUMN()))=TRUNC(INDIRECT(ADDRESS(ROW(),COLUMN())))</formula>
    </cfRule>
  </conditionalFormatting>
  <conditionalFormatting sqref="S50:Y51">
    <cfRule type="expression" dxfId="89" priority="70">
      <formula>INDIRECT(ADDRESS(ROW(),COLUMN()))=TRUNC(INDIRECT(ADDRESS(ROW(),COLUMN())))</formula>
    </cfRule>
  </conditionalFormatting>
  <conditionalFormatting sqref="Z50:AF51">
    <cfRule type="expression" dxfId="88" priority="71">
      <formula>INDIRECT(ADDRESS(ROW(),COLUMN()))=TRUNC(INDIRECT(ADDRESS(ROW(),COLUMN())))</formula>
    </cfRule>
  </conditionalFormatting>
  <conditionalFormatting sqref="AG50:AM51">
    <cfRule type="expression" dxfId="87" priority="72">
      <formula>INDIRECT(ADDRESS(ROW(),COLUMN()))=TRUNC(INDIRECT(ADDRESS(ROW(),COLUMN())))</formula>
    </cfRule>
  </conditionalFormatting>
  <conditionalFormatting sqref="AN50:AT51">
    <cfRule type="expression" dxfId="86" priority="73">
      <formula>INDIRECT(ADDRESS(ROW(),COLUMN()))=TRUNC(INDIRECT(ADDRESS(ROW(),COLUMN())))</formula>
    </cfRule>
  </conditionalFormatting>
  <conditionalFormatting sqref="AU50:AW51">
    <cfRule type="expression" dxfId="85" priority="74">
      <formula>INDIRECT(ADDRESS(ROW(),COLUMN()))=TRUNC(INDIRECT(ADDRESS(ROW(),COLUMN())))</formula>
    </cfRule>
  </conditionalFormatting>
  <conditionalFormatting sqref="S53:Y54">
    <cfRule type="expression" dxfId="84" priority="75">
      <formula>INDIRECT(ADDRESS(ROW(),COLUMN()))=TRUNC(INDIRECT(ADDRESS(ROW(),COLUMN())))</formula>
    </cfRule>
  </conditionalFormatting>
  <conditionalFormatting sqref="Z53:AF54">
    <cfRule type="expression" dxfId="83" priority="76">
      <formula>INDIRECT(ADDRESS(ROW(),COLUMN()))=TRUNC(INDIRECT(ADDRESS(ROW(),COLUMN())))</formula>
    </cfRule>
  </conditionalFormatting>
  <conditionalFormatting sqref="AG53:AM54">
    <cfRule type="expression" dxfId="82" priority="77">
      <formula>INDIRECT(ADDRESS(ROW(),COLUMN()))=TRUNC(INDIRECT(ADDRESS(ROW(),COLUMN())))</formula>
    </cfRule>
  </conditionalFormatting>
  <conditionalFormatting sqref="AN53:AT54">
    <cfRule type="expression" dxfId="81" priority="78">
      <formula>INDIRECT(ADDRESS(ROW(),COLUMN()))=TRUNC(INDIRECT(ADDRESS(ROW(),COLUMN())))</formula>
    </cfRule>
  </conditionalFormatting>
  <conditionalFormatting sqref="AU53:AW54">
    <cfRule type="expression" dxfId="80" priority="79">
      <formula>INDIRECT(ADDRESS(ROW(),COLUMN()))=TRUNC(INDIRECT(ADDRESS(ROW(),COLUMN())))</formula>
    </cfRule>
  </conditionalFormatting>
  <conditionalFormatting sqref="S56:Y57">
    <cfRule type="expression" dxfId="79" priority="80">
      <formula>INDIRECT(ADDRESS(ROW(),COLUMN()))=TRUNC(INDIRECT(ADDRESS(ROW(),COLUMN())))</formula>
    </cfRule>
  </conditionalFormatting>
  <conditionalFormatting sqref="Z56:AF57">
    <cfRule type="expression" dxfId="78" priority="81">
      <formula>INDIRECT(ADDRESS(ROW(),COLUMN()))=TRUNC(INDIRECT(ADDRESS(ROW(),COLUMN())))</formula>
    </cfRule>
  </conditionalFormatting>
  <conditionalFormatting sqref="AG56:AM57">
    <cfRule type="expression" dxfId="77" priority="82">
      <formula>INDIRECT(ADDRESS(ROW(),COLUMN()))=TRUNC(INDIRECT(ADDRESS(ROW(),COLUMN())))</formula>
    </cfRule>
  </conditionalFormatting>
  <conditionalFormatting sqref="AN56:AT57">
    <cfRule type="expression" dxfId="76" priority="83">
      <formula>INDIRECT(ADDRESS(ROW(),COLUMN()))=TRUNC(INDIRECT(ADDRESS(ROW(),COLUMN())))</formula>
    </cfRule>
  </conditionalFormatting>
  <conditionalFormatting sqref="AU56:AW57">
    <cfRule type="expression" dxfId="75" priority="84">
      <formula>INDIRECT(ADDRESS(ROW(),COLUMN()))=TRUNC(INDIRECT(ADDRESS(ROW(),COLUMN())))</formula>
    </cfRule>
  </conditionalFormatting>
  <conditionalFormatting sqref="S59:Y60">
    <cfRule type="expression" dxfId="74" priority="85">
      <formula>INDIRECT(ADDRESS(ROW(),COLUMN()))=TRUNC(INDIRECT(ADDRESS(ROW(),COLUMN())))</formula>
    </cfRule>
  </conditionalFormatting>
  <conditionalFormatting sqref="Z59:AF60">
    <cfRule type="expression" dxfId="73" priority="86">
      <formula>INDIRECT(ADDRESS(ROW(),COLUMN()))=TRUNC(INDIRECT(ADDRESS(ROW(),COLUMN())))</formula>
    </cfRule>
  </conditionalFormatting>
  <conditionalFormatting sqref="AG59:AM60">
    <cfRule type="expression" dxfId="72" priority="87">
      <formula>INDIRECT(ADDRESS(ROW(),COLUMN()))=TRUNC(INDIRECT(ADDRESS(ROW(),COLUMN())))</formula>
    </cfRule>
  </conditionalFormatting>
  <conditionalFormatting sqref="AN59:AT60">
    <cfRule type="expression" dxfId="71" priority="88">
      <formula>INDIRECT(ADDRESS(ROW(),COLUMN()))=TRUNC(INDIRECT(ADDRESS(ROW(),COLUMN())))</formula>
    </cfRule>
  </conditionalFormatting>
  <conditionalFormatting sqref="AU59:AW60">
    <cfRule type="expression" dxfId="70" priority="89">
      <formula>INDIRECT(ADDRESS(ROW(),COLUMN()))=TRUNC(INDIRECT(ADDRESS(ROW(),COLUMN())))</formula>
    </cfRule>
  </conditionalFormatting>
  <conditionalFormatting sqref="S62:Y63">
    <cfRule type="expression" dxfId="69" priority="90">
      <formula>INDIRECT(ADDRESS(ROW(),COLUMN()))=TRUNC(INDIRECT(ADDRESS(ROW(),COLUMN())))</formula>
    </cfRule>
  </conditionalFormatting>
  <conditionalFormatting sqref="Z62:AF63">
    <cfRule type="expression" dxfId="68" priority="91">
      <formula>INDIRECT(ADDRESS(ROW(),COLUMN()))=TRUNC(INDIRECT(ADDRESS(ROW(),COLUMN())))</formula>
    </cfRule>
  </conditionalFormatting>
  <conditionalFormatting sqref="AG62:AM63">
    <cfRule type="expression" dxfId="67" priority="92">
      <formula>INDIRECT(ADDRESS(ROW(),COLUMN()))=TRUNC(INDIRECT(ADDRESS(ROW(),COLUMN())))</formula>
    </cfRule>
  </conditionalFormatting>
  <conditionalFormatting sqref="AN62:AT63">
    <cfRule type="expression" dxfId="66" priority="93">
      <formula>INDIRECT(ADDRESS(ROW(),COLUMN()))=TRUNC(INDIRECT(ADDRESS(ROW(),COLUMN())))</formula>
    </cfRule>
  </conditionalFormatting>
  <conditionalFormatting sqref="AU62:AW63">
    <cfRule type="expression" dxfId="65" priority="94">
      <formula>INDIRECT(ADDRESS(ROW(),COLUMN()))=TRUNC(INDIRECT(ADDRESS(ROW(),COLUMN())))</formula>
    </cfRule>
  </conditionalFormatting>
  <conditionalFormatting sqref="S65:Y66">
    <cfRule type="expression" dxfId="64" priority="95">
      <formula>INDIRECT(ADDRESS(ROW(),COLUMN()))=TRUNC(INDIRECT(ADDRESS(ROW(),COLUMN())))</formula>
    </cfRule>
  </conditionalFormatting>
  <conditionalFormatting sqref="Z65:AF66">
    <cfRule type="expression" dxfId="63" priority="96">
      <formula>INDIRECT(ADDRESS(ROW(),COLUMN()))=TRUNC(INDIRECT(ADDRESS(ROW(),COLUMN())))</formula>
    </cfRule>
  </conditionalFormatting>
  <conditionalFormatting sqref="AG65:AM66">
    <cfRule type="expression" dxfId="62" priority="97">
      <formula>INDIRECT(ADDRESS(ROW(),COLUMN()))=TRUNC(INDIRECT(ADDRESS(ROW(),COLUMN())))</formula>
    </cfRule>
  </conditionalFormatting>
  <conditionalFormatting sqref="AN65:AT66">
    <cfRule type="expression" dxfId="61" priority="98">
      <formula>INDIRECT(ADDRESS(ROW(),COLUMN()))=TRUNC(INDIRECT(ADDRESS(ROW(),COLUMN())))</formula>
    </cfRule>
  </conditionalFormatting>
  <conditionalFormatting sqref="AU65:AW66">
    <cfRule type="expression" dxfId="60" priority="99">
      <formula>INDIRECT(ADDRESS(ROW(),COLUMN()))=TRUNC(INDIRECT(ADDRESS(ROW(),COLUMN())))</formula>
    </cfRule>
  </conditionalFormatting>
  <dataValidations count="6">
    <dataValidation allowBlank="1" showInputMessage="1" sqref="AP1:BE1 S19:BA66">
      <formula1>0</formula1>
      <formula2>0</formula2>
    </dataValidation>
    <dataValidation type="decimal" allowBlank="1" showInputMessage="1" showErrorMessage="1" error="入力可能範囲　32～40" sqref="AW6:AX6">
      <formula1>32</formula1>
      <formula2>40</formula2>
    </dataValidation>
    <dataValidation type="list" allowBlank="1" showInputMessage="1" showErrorMessage="1" sqref="BA4:BD4">
      <formula1>"予定,実績,予定・実績"</formula1>
      <formula2>0</formula2>
    </dataValidation>
    <dataValidation type="list" allowBlank="1" showInputMessage="1" showErrorMessage="1" sqref="AB3:AB4">
      <formula1>#REF!</formula1>
      <formula2>0</formula2>
    </dataValidation>
    <dataValidation type="list" allowBlank="1" showInputMessage="1" showErrorMessage="1" sqref="BA3:BD3">
      <formula1>"４週,暦月"</formula1>
      <formula2>0</formula2>
    </dataValidation>
    <dataValidation allowBlank="1" showInputMessage="1" showErrorMessage="1" error="入力可能範囲　32～40" sqref="BA8">
      <formula1>0</formula1>
      <formula2>0</formula2>
    </dataValidation>
  </dataValidations>
  <printOptions horizontalCentered="1"/>
  <pageMargins left="0.15763888888888899" right="0.15763888888888899" top="0.39374999999999999" bottom="0.15763888888888899" header="0.51180555555555496" footer="0.51180555555555496"/>
  <pageSetup paperSize="9" scale="39" firstPageNumber="0" fitToHeight="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91" customWidth="1"/>
    <col min="2" max="2" width="5.625" style="192" customWidth="1"/>
    <col min="3" max="3" width="10.625" style="192" customWidth="1"/>
    <col min="4" max="4" width="10.625" style="192" hidden="1" customWidth="1"/>
    <col min="5" max="5" width="3.375" style="192" customWidth="1"/>
    <col min="6" max="6" width="15.625" style="191" customWidth="1"/>
    <col min="7" max="7" width="3.375" style="191" customWidth="1"/>
    <col min="8" max="8" width="15.625" style="191" customWidth="1"/>
    <col min="9" max="9" width="3.375" style="191" customWidth="1"/>
    <col min="10" max="10" width="15.625" style="192" customWidth="1"/>
    <col min="11" max="11" width="3.375" style="191" customWidth="1"/>
    <col min="12" max="12" width="15.625" style="191" customWidth="1"/>
    <col min="13" max="13" width="5" style="191" customWidth="1"/>
    <col min="14" max="14" width="15.625" style="191" customWidth="1"/>
    <col min="15" max="15" width="3.375" style="191" customWidth="1"/>
    <col min="16" max="16" width="15.625" style="191" customWidth="1"/>
    <col min="17" max="17" width="3.375" style="191" customWidth="1"/>
    <col min="18" max="18" width="15.625" style="191" customWidth="1"/>
    <col min="19" max="19" width="3.375" style="191" customWidth="1"/>
    <col min="20" max="20" width="15.625" style="191" customWidth="1"/>
    <col min="21" max="21" width="3.375" style="191" customWidth="1"/>
    <col min="22" max="22" width="15.625" style="191" customWidth="1"/>
    <col min="23" max="23" width="3.375" style="191" customWidth="1"/>
    <col min="24" max="24" width="15.625" style="191" customWidth="1"/>
    <col min="25" max="25" width="3.375" style="191" customWidth="1"/>
    <col min="26" max="26" width="15.625" style="191" customWidth="1"/>
    <col min="27" max="27" width="3.375" style="191" customWidth="1"/>
    <col min="28" max="28" width="50.625" style="191" customWidth="1"/>
    <col min="29" max="1025" width="9" style="191" customWidth="1"/>
  </cols>
  <sheetData>
    <row r="1" spans="2:28" x14ac:dyDescent="0.4">
      <c r="B1" s="193" t="s">
        <v>104</v>
      </c>
    </row>
    <row r="2" spans="2:28" x14ac:dyDescent="0.4">
      <c r="B2" s="194" t="s">
        <v>105</v>
      </c>
      <c r="F2" s="285"/>
      <c r="G2" s="286"/>
      <c r="H2" s="286"/>
      <c r="I2" s="286"/>
      <c r="J2" s="287"/>
      <c r="K2" s="286"/>
      <c r="L2" s="286"/>
    </row>
    <row r="3" spans="2:28" x14ac:dyDescent="0.4">
      <c r="B3" s="285" t="s">
        <v>106</v>
      </c>
      <c r="F3" s="287" t="s">
        <v>107</v>
      </c>
      <c r="G3" s="286"/>
      <c r="H3" s="286"/>
      <c r="I3" s="286"/>
      <c r="J3" s="287"/>
      <c r="K3" s="286"/>
      <c r="L3" s="286"/>
    </row>
    <row r="4" spans="2:28" x14ac:dyDescent="0.4">
      <c r="B4" s="194"/>
      <c r="F4" s="416" t="s">
        <v>108</v>
      </c>
      <c r="G4" s="416"/>
      <c r="H4" s="416"/>
      <c r="I4" s="416"/>
      <c r="J4" s="416"/>
      <c r="K4" s="416"/>
      <c r="L4" s="416"/>
      <c r="N4" s="416" t="s">
        <v>182</v>
      </c>
      <c r="O4" s="416"/>
      <c r="P4" s="416"/>
      <c r="R4" s="416" t="s">
        <v>183</v>
      </c>
      <c r="S4" s="416"/>
      <c r="T4" s="416"/>
      <c r="U4" s="416"/>
      <c r="V4" s="416"/>
      <c r="W4" s="416"/>
      <c r="X4" s="416"/>
      <c r="Z4" s="288" t="s">
        <v>184</v>
      </c>
      <c r="AB4" s="416" t="s">
        <v>111</v>
      </c>
    </row>
    <row r="5" spans="2:28" x14ac:dyDescent="0.4">
      <c r="B5" s="192" t="s">
        <v>18</v>
      </c>
      <c r="C5" s="192" t="s">
        <v>38</v>
      </c>
      <c r="F5" s="192" t="s">
        <v>112</v>
      </c>
      <c r="G5" s="192"/>
      <c r="H5" s="192" t="s">
        <v>113</v>
      </c>
      <c r="J5" s="192" t="s">
        <v>114</v>
      </c>
      <c r="L5" s="192" t="s">
        <v>108</v>
      </c>
      <c r="N5" s="192" t="s">
        <v>115</v>
      </c>
      <c r="P5" s="192" t="s">
        <v>116</v>
      </c>
      <c r="R5" s="192" t="s">
        <v>115</v>
      </c>
      <c r="T5" s="192" t="s">
        <v>116</v>
      </c>
      <c r="V5" s="192" t="s">
        <v>114</v>
      </c>
      <c r="X5" s="192" t="s">
        <v>108</v>
      </c>
      <c r="Z5" s="289" t="s">
        <v>185</v>
      </c>
      <c r="AB5" s="416"/>
    </row>
    <row r="6" spans="2:28" x14ac:dyDescent="0.4">
      <c r="B6" s="290">
        <v>1</v>
      </c>
      <c r="C6" s="197" t="s">
        <v>117</v>
      </c>
      <c r="D6" s="291" t="str">
        <f t="shared" ref="D6:D38" si="0">C6</f>
        <v>a</v>
      </c>
      <c r="E6" s="290" t="s">
        <v>118</v>
      </c>
      <c r="F6" s="198"/>
      <c r="G6" s="290" t="s">
        <v>74</v>
      </c>
      <c r="H6" s="198"/>
      <c r="I6" s="292" t="s">
        <v>119</v>
      </c>
      <c r="J6" s="198">
        <v>0</v>
      </c>
      <c r="K6" s="293" t="s">
        <v>5</v>
      </c>
      <c r="L6" s="201" t="str">
        <f t="shared" ref="L6:L22" si="1">IF(OR(F6="",H6=""),"",(H6+IF(F6&gt;H6,1,0)-F6-J6)*24)</f>
        <v/>
      </c>
      <c r="N6" s="198"/>
      <c r="O6" s="192" t="s">
        <v>74</v>
      </c>
      <c r="P6" s="198"/>
      <c r="R6" s="200" t="str">
        <f t="shared" ref="R6:R22" si="2">IF(F6="","",IF(F6&lt;N6,N6,IF(F6&gt;=P6,"",F6)))</f>
        <v/>
      </c>
      <c r="S6" s="192" t="s">
        <v>74</v>
      </c>
      <c r="T6" s="200" t="str">
        <f t="shared" ref="T6:T22" si="3">IF(H6="","",IF(H6&gt;F6,IF(H6&lt;P6,H6,P6),P6))</f>
        <v/>
      </c>
      <c r="U6" s="294" t="s">
        <v>119</v>
      </c>
      <c r="V6" s="198">
        <v>0</v>
      </c>
      <c r="W6" s="191" t="s">
        <v>5</v>
      </c>
      <c r="X6" s="201" t="str">
        <f t="shared" ref="X6:X22" si="4">IF(R6="","",IF((T6+IF(R6&gt;T6,1,0)-R6-V6)*24=0,"",(T6+IF(R6&gt;T6,1,0)-R6-V6)*24))</f>
        <v/>
      </c>
      <c r="Z6" s="201" t="str">
        <f t="shared" ref="Z6:Z22" si="5">IF(X6="",L6,IF(OR(L6-X6=0,L6-X6&lt;0),"-",L6-X6))</f>
        <v/>
      </c>
      <c r="AB6" s="202"/>
    </row>
    <row r="7" spans="2:28" x14ac:dyDescent="0.4">
      <c r="B7" s="290">
        <v>2</v>
      </c>
      <c r="C7" s="197" t="s">
        <v>120</v>
      </c>
      <c r="D7" s="291" t="str">
        <f t="shared" si="0"/>
        <v>b</v>
      </c>
      <c r="E7" s="290" t="s">
        <v>118</v>
      </c>
      <c r="F7" s="198"/>
      <c r="G7" s="290" t="s">
        <v>74</v>
      </c>
      <c r="H7" s="198"/>
      <c r="I7" s="292" t="s">
        <v>119</v>
      </c>
      <c r="J7" s="198">
        <v>0</v>
      </c>
      <c r="K7" s="293" t="s">
        <v>5</v>
      </c>
      <c r="L7" s="201" t="str">
        <f t="shared" si="1"/>
        <v/>
      </c>
      <c r="N7" s="204">
        <f t="shared" ref="N7:N22" si="6">$N$6</f>
        <v>0</v>
      </c>
      <c r="O7" s="192" t="s">
        <v>74</v>
      </c>
      <c r="P7" s="204">
        <f t="shared" ref="P7:P22" si="7">$P$6</f>
        <v>0</v>
      </c>
      <c r="R7" s="200" t="str">
        <f t="shared" si="2"/>
        <v/>
      </c>
      <c r="S7" s="192" t="s">
        <v>74</v>
      </c>
      <c r="T7" s="200" t="str">
        <f t="shared" si="3"/>
        <v/>
      </c>
      <c r="U7" s="294" t="s">
        <v>119</v>
      </c>
      <c r="V7" s="198">
        <v>0</v>
      </c>
      <c r="W7" s="191" t="s">
        <v>5</v>
      </c>
      <c r="X7" s="201" t="str">
        <f t="shared" si="4"/>
        <v/>
      </c>
      <c r="Z7" s="201" t="str">
        <f t="shared" si="5"/>
        <v/>
      </c>
      <c r="AB7" s="202"/>
    </row>
    <row r="8" spans="2:28" x14ac:dyDescent="0.4">
      <c r="B8" s="290">
        <v>3</v>
      </c>
      <c r="C8" s="197" t="s">
        <v>121</v>
      </c>
      <c r="D8" s="291" t="str">
        <f t="shared" si="0"/>
        <v>c</v>
      </c>
      <c r="E8" s="290" t="s">
        <v>118</v>
      </c>
      <c r="F8" s="198"/>
      <c r="G8" s="290" t="s">
        <v>74</v>
      </c>
      <c r="H8" s="198"/>
      <c r="I8" s="292" t="s">
        <v>119</v>
      </c>
      <c r="J8" s="198">
        <v>0</v>
      </c>
      <c r="K8" s="293" t="s">
        <v>5</v>
      </c>
      <c r="L8" s="201" t="str">
        <f t="shared" si="1"/>
        <v/>
      </c>
      <c r="N8" s="204">
        <f t="shared" si="6"/>
        <v>0</v>
      </c>
      <c r="O8" s="192" t="s">
        <v>74</v>
      </c>
      <c r="P8" s="204">
        <f t="shared" si="7"/>
        <v>0</v>
      </c>
      <c r="R8" s="200" t="str">
        <f t="shared" si="2"/>
        <v/>
      </c>
      <c r="S8" s="192" t="s">
        <v>74</v>
      </c>
      <c r="T8" s="200" t="str">
        <f t="shared" si="3"/>
        <v/>
      </c>
      <c r="U8" s="294" t="s">
        <v>119</v>
      </c>
      <c r="V8" s="198">
        <v>0</v>
      </c>
      <c r="W8" s="191" t="s">
        <v>5</v>
      </c>
      <c r="X8" s="201" t="str">
        <f t="shared" si="4"/>
        <v/>
      </c>
      <c r="Z8" s="201" t="str">
        <f t="shared" si="5"/>
        <v/>
      </c>
      <c r="AB8" s="202"/>
    </row>
    <row r="9" spans="2:28" x14ac:dyDescent="0.4">
      <c r="B9" s="290">
        <v>4</v>
      </c>
      <c r="C9" s="197" t="s">
        <v>122</v>
      </c>
      <c r="D9" s="291" t="str">
        <f t="shared" si="0"/>
        <v>d</v>
      </c>
      <c r="E9" s="290" t="s">
        <v>118</v>
      </c>
      <c r="F9" s="198"/>
      <c r="G9" s="290" t="s">
        <v>74</v>
      </c>
      <c r="H9" s="198"/>
      <c r="I9" s="292" t="s">
        <v>119</v>
      </c>
      <c r="J9" s="198">
        <v>0</v>
      </c>
      <c r="K9" s="293" t="s">
        <v>5</v>
      </c>
      <c r="L9" s="201" t="str">
        <f t="shared" si="1"/>
        <v/>
      </c>
      <c r="N9" s="204">
        <f t="shared" si="6"/>
        <v>0</v>
      </c>
      <c r="O9" s="192" t="s">
        <v>74</v>
      </c>
      <c r="P9" s="204">
        <f t="shared" si="7"/>
        <v>0</v>
      </c>
      <c r="R9" s="200" t="str">
        <f t="shared" si="2"/>
        <v/>
      </c>
      <c r="S9" s="192" t="s">
        <v>74</v>
      </c>
      <c r="T9" s="200" t="str">
        <f t="shared" si="3"/>
        <v/>
      </c>
      <c r="U9" s="294" t="s">
        <v>119</v>
      </c>
      <c r="V9" s="198">
        <v>0</v>
      </c>
      <c r="W9" s="191" t="s">
        <v>5</v>
      </c>
      <c r="X9" s="201" t="str">
        <f t="shared" si="4"/>
        <v/>
      </c>
      <c r="Z9" s="201" t="str">
        <f t="shared" si="5"/>
        <v/>
      </c>
      <c r="AB9" s="202"/>
    </row>
    <row r="10" spans="2:28" x14ac:dyDescent="0.4">
      <c r="B10" s="290">
        <v>5</v>
      </c>
      <c r="C10" s="197" t="s">
        <v>123</v>
      </c>
      <c r="D10" s="291" t="str">
        <f t="shared" si="0"/>
        <v>e</v>
      </c>
      <c r="E10" s="290" t="s">
        <v>118</v>
      </c>
      <c r="F10" s="198"/>
      <c r="G10" s="290" t="s">
        <v>74</v>
      </c>
      <c r="H10" s="198"/>
      <c r="I10" s="292" t="s">
        <v>119</v>
      </c>
      <c r="J10" s="198">
        <v>0</v>
      </c>
      <c r="K10" s="293" t="s">
        <v>5</v>
      </c>
      <c r="L10" s="201" t="str">
        <f t="shared" si="1"/>
        <v/>
      </c>
      <c r="N10" s="204">
        <f t="shared" si="6"/>
        <v>0</v>
      </c>
      <c r="O10" s="192" t="s">
        <v>74</v>
      </c>
      <c r="P10" s="204">
        <f t="shared" si="7"/>
        <v>0</v>
      </c>
      <c r="R10" s="200" t="str">
        <f t="shared" si="2"/>
        <v/>
      </c>
      <c r="S10" s="192" t="s">
        <v>74</v>
      </c>
      <c r="T10" s="200" t="str">
        <f t="shared" si="3"/>
        <v/>
      </c>
      <c r="U10" s="294" t="s">
        <v>119</v>
      </c>
      <c r="V10" s="198">
        <v>0</v>
      </c>
      <c r="W10" s="191" t="s">
        <v>5</v>
      </c>
      <c r="X10" s="201" t="str">
        <f t="shared" si="4"/>
        <v/>
      </c>
      <c r="Z10" s="201" t="str">
        <f t="shared" si="5"/>
        <v/>
      </c>
      <c r="AB10" s="202"/>
    </row>
    <row r="11" spans="2:28" x14ac:dyDescent="0.4">
      <c r="B11" s="290">
        <v>6</v>
      </c>
      <c r="C11" s="197" t="s">
        <v>124</v>
      </c>
      <c r="D11" s="291" t="str">
        <f t="shared" si="0"/>
        <v>f</v>
      </c>
      <c r="E11" s="290" t="s">
        <v>118</v>
      </c>
      <c r="F11" s="198"/>
      <c r="G11" s="290" t="s">
        <v>74</v>
      </c>
      <c r="H11" s="198"/>
      <c r="I11" s="292" t="s">
        <v>119</v>
      </c>
      <c r="J11" s="198">
        <v>0</v>
      </c>
      <c r="K11" s="293" t="s">
        <v>5</v>
      </c>
      <c r="L11" s="201" t="str">
        <f t="shared" si="1"/>
        <v/>
      </c>
      <c r="N11" s="204">
        <f t="shared" si="6"/>
        <v>0</v>
      </c>
      <c r="O11" s="192" t="s">
        <v>74</v>
      </c>
      <c r="P11" s="204">
        <f t="shared" si="7"/>
        <v>0</v>
      </c>
      <c r="R11" s="200" t="str">
        <f t="shared" si="2"/>
        <v/>
      </c>
      <c r="S11" s="192" t="s">
        <v>74</v>
      </c>
      <c r="T11" s="200" t="str">
        <f t="shared" si="3"/>
        <v/>
      </c>
      <c r="U11" s="294" t="s">
        <v>119</v>
      </c>
      <c r="V11" s="198">
        <v>0</v>
      </c>
      <c r="W11" s="191" t="s">
        <v>5</v>
      </c>
      <c r="X11" s="201" t="str">
        <f t="shared" si="4"/>
        <v/>
      </c>
      <c r="Z11" s="201" t="str">
        <f t="shared" si="5"/>
        <v/>
      </c>
      <c r="AB11" s="202"/>
    </row>
    <row r="12" spans="2:28" x14ac:dyDescent="0.4">
      <c r="B12" s="290">
        <v>7</v>
      </c>
      <c r="C12" s="197" t="s">
        <v>125</v>
      </c>
      <c r="D12" s="291" t="str">
        <f t="shared" si="0"/>
        <v>g</v>
      </c>
      <c r="E12" s="290" t="s">
        <v>118</v>
      </c>
      <c r="F12" s="198"/>
      <c r="G12" s="290" t="s">
        <v>74</v>
      </c>
      <c r="H12" s="198"/>
      <c r="I12" s="292" t="s">
        <v>119</v>
      </c>
      <c r="J12" s="198">
        <v>0</v>
      </c>
      <c r="K12" s="293" t="s">
        <v>5</v>
      </c>
      <c r="L12" s="201" t="str">
        <f t="shared" si="1"/>
        <v/>
      </c>
      <c r="N12" s="204">
        <f t="shared" si="6"/>
        <v>0</v>
      </c>
      <c r="O12" s="192" t="s">
        <v>74</v>
      </c>
      <c r="P12" s="204">
        <f t="shared" si="7"/>
        <v>0</v>
      </c>
      <c r="R12" s="200" t="str">
        <f t="shared" si="2"/>
        <v/>
      </c>
      <c r="S12" s="192" t="s">
        <v>74</v>
      </c>
      <c r="T12" s="200" t="str">
        <f t="shared" si="3"/>
        <v/>
      </c>
      <c r="U12" s="294" t="s">
        <v>119</v>
      </c>
      <c r="V12" s="198">
        <v>0</v>
      </c>
      <c r="W12" s="191" t="s">
        <v>5</v>
      </c>
      <c r="X12" s="201" t="str">
        <f t="shared" si="4"/>
        <v/>
      </c>
      <c r="Z12" s="201" t="str">
        <f t="shared" si="5"/>
        <v/>
      </c>
      <c r="AB12" s="202"/>
    </row>
    <row r="13" spans="2:28" x14ac:dyDescent="0.4">
      <c r="B13" s="290">
        <v>8</v>
      </c>
      <c r="C13" s="197" t="s">
        <v>126</v>
      </c>
      <c r="D13" s="291" t="str">
        <f t="shared" si="0"/>
        <v>h</v>
      </c>
      <c r="E13" s="290" t="s">
        <v>118</v>
      </c>
      <c r="F13" s="198"/>
      <c r="G13" s="290" t="s">
        <v>74</v>
      </c>
      <c r="H13" s="198"/>
      <c r="I13" s="292" t="s">
        <v>119</v>
      </c>
      <c r="J13" s="198">
        <v>0</v>
      </c>
      <c r="K13" s="293" t="s">
        <v>5</v>
      </c>
      <c r="L13" s="201" t="str">
        <f t="shared" si="1"/>
        <v/>
      </c>
      <c r="N13" s="204">
        <f t="shared" si="6"/>
        <v>0</v>
      </c>
      <c r="O13" s="192" t="s">
        <v>74</v>
      </c>
      <c r="P13" s="204">
        <f t="shared" si="7"/>
        <v>0</v>
      </c>
      <c r="R13" s="200" t="str">
        <f t="shared" si="2"/>
        <v/>
      </c>
      <c r="S13" s="192" t="s">
        <v>74</v>
      </c>
      <c r="T13" s="200" t="str">
        <f t="shared" si="3"/>
        <v/>
      </c>
      <c r="U13" s="294" t="s">
        <v>119</v>
      </c>
      <c r="V13" s="198">
        <v>0</v>
      </c>
      <c r="W13" s="191" t="s">
        <v>5</v>
      </c>
      <c r="X13" s="201" t="str">
        <f t="shared" si="4"/>
        <v/>
      </c>
      <c r="Z13" s="201" t="str">
        <f t="shared" si="5"/>
        <v/>
      </c>
      <c r="AB13" s="202"/>
    </row>
    <row r="14" spans="2:28" x14ac:dyDescent="0.4">
      <c r="B14" s="290">
        <v>9</v>
      </c>
      <c r="C14" s="197" t="s">
        <v>127</v>
      </c>
      <c r="D14" s="291" t="str">
        <f t="shared" si="0"/>
        <v>i</v>
      </c>
      <c r="E14" s="290" t="s">
        <v>118</v>
      </c>
      <c r="F14" s="198"/>
      <c r="G14" s="290" t="s">
        <v>74</v>
      </c>
      <c r="H14" s="198"/>
      <c r="I14" s="292" t="s">
        <v>119</v>
      </c>
      <c r="J14" s="198">
        <v>0</v>
      </c>
      <c r="K14" s="293" t="s">
        <v>5</v>
      </c>
      <c r="L14" s="201" t="str">
        <f t="shared" si="1"/>
        <v/>
      </c>
      <c r="N14" s="204">
        <f t="shared" si="6"/>
        <v>0</v>
      </c>
      <c r="O14" s="192" t="s">
        <v>74</v>
      </c>
      <c r="P14" s="204">
        <f t="shared" si="7"/>
        <v>0</v>
      </c>
      <c r="R14" s="200" t="str">
        <f t="shared" si="2"/>
        <v/>
      </c>
      <c r="S14" s="192" t="s">
        <v>74</v>
      </c>
      <c r="T14" s="200" t="str">
        <f t="shared" si="3"/>
        <v/>
      </c>
      <c r="U14" s="294" t="s">
        <v>119</v>
      </c>
      <c r="V14" s="198">
        <v>0</v>
      </c>
      <c r="W14" s="191" t="s">
        <v>5</v>
      </c>
      <c r="X14" s="201" t="str">
        <f t="shared" si="4"/>
        <v/>
      </c>
      <c r="Z14" s="201" t="str">
        <f t="shared" si="5"/>
        <v/>
      </c>
      <c r="AB14" s="202"/>
    </row>
    <row r="15" spans="2:28" x14ac:dyDescent="0.4">
      <c r="B15" s="290">
        <v>10</v>
      </c>
      <c r="C15" s="197" t="s">
        <v>128</v>
      </c>
      <c r="D15" s="291" t="str">
        <f t="shared" si="0"/>
        <v>j</v>
      </c>
      <c r="E15" s="290" t="s">
        <v>118</v>
      </c>
      <c r="F15" s="198"/>
      <c r="G15" s="290" t="s">
        <v>74</v>
      </c>
      <c r="H15" s="198"/>
      <c r="I15" s="292" t="s">
        <v>119</v>
      </c>
      <c r="J15" s="198">
        <v>0</v>
      </c>
      <c r="K15" s="293" t="s">
        <v>5</v>
      </c>
      <c r="L15" s="201" t="str">
        <f t="shared" si="1"/>
        <v/>
      </c>
      <c r="N15" s="204">
        <f t="shared" si="6"/>
        <v>0</v>
      </c>
      <c r="O15" s="192" t="s">
        <v>74</v>
      </c>
      <c r="P15" s="204">
        <f t="shared" si="7"/>
        <v>0</v>
      </c>
      <c r="R15" s="200" t="str">
        <f t="shared" si="2"/>
        <v/>
      </c>
      <c r="S15" s="192" t="s">
        <v>74</v>
      </c>
      <c r="T15" s="200" t="str">
        <f t="shared" si="3"/>
        <v/>
      </c>
      <c r="U15" s="294" t="s">
        <v>119</v>
      </c>
      <c r="V15" s="198">
        <v>0</v>
      </c>
      <c r="W15" s="191" t="s">
        <v>5</v>
      </c>
      <c r="X15" s="201" t="str">
        <f t="shared" si="4"/>
        <v/>
      </c>
      <c r="Z15" s="201" t="str">
        <f t="shared" si="5"/>
        <v/>
      </c>
      <c r="AB15" s="202"/>
    </row>
    <row r="16" spans="2:28" x14ac:dyDescent="0.4">
      <c r="B16" s="290">
        <v>11</v>
      </c>
      <c r="C16" s="197" t="s">
        <v>129</v>
      </c>
      <c r="D16" s="291" t="str">
        <f t="shared" si="0"/>
        <v>k</v>
      </c>
      <c r="E16" s="290" t="s">
        <v>118</v>
      </c>
      <c r="F16" s="198"/>
      <c r="G16" s="290" t="s">
        <v>74</v>
      </c>
      <c r="H16" s="198"/>
      <c r="I16" s="292" t="s">
        <v>119</v>
      </c>
      <c r="J16" s="198">
        <v>0</v>
      </c>
      <c r="K16" s="293" t="s">
        <v>5</v>
      </c>
      <c r="L16" s="201" t="str">
        <f t="shared" si="1"/>
        <v/>
      </c>
      <c r="N16" s="204">
        <f t="shared" si="6"/>
        <v>0</v>
      </c>
      <c r="O16" s="192" t="s">
        <v>74</v>
      </c>
      <c r="P16" s="204">
        <f t="shared" si="7"/>
        <v>0</v>
      </c>
      <c r="R16" s="200" t="str">
        <f t="shared" si="2"/>
        <v/>
      </c>
      <c r="S16" s="192" t="s">
        <v>74</v>
      </c>
      <c r="T16" s="200" t="str">
        <f t="shared" si="3"/>
        <v/>
      </c>
      <c r="U16" s="294" t="s">
        <v>119</v>
      </c>
      <c r="V16" s="198">
        <v>0</v>
      </c>
      <c r="W16" s="191" t="s">
        <v>5</v>
      </c>
      <c r="X16" s="201" t="str">
        <f t="shared" si="4"/>
        <v/>
      </c>
      <c r="Z16" s="201" t="str">
        <f t="shared" si="5"/>
        <v/>
      </c>
      <c r="AB16" s="202"/>
    </row>
    <row r="17" spans="2:28" x14ac:dyDescent="0.4">
      <c r="B17" s="290">
        <v>12</v>
      </c>
      <c r="C17" s="197" t="s">
        <v>130</v>
      </c>
      <c r="D17" s="291" t="str">
        <f t="shared" si="0"/>
        <v>l</v>
      </c>
      <c r="E17" s="290" t="s">
        <v>118</v>
      </c>
      <c r="F17" s="198"/>
      <c r="G17" s="290" t="s">
        <v>74</v>
      </c>
      <c r="H17" s="198"/>
      <c r="I17" s="292" t="s">
        <v>119</v>
      </c>
      <c r="J17" s="198">
        <v>0</v>
      </c>
      <c r="K17" s="293" t="s">
        <v>5</v>
      </c>
      <c r="L17" s="201" t="str">
        <f t="shared" si="1"/>
        <v/>
      </c>
      <c r="N17" s="204">
        <f t="shared" si="6"/>
        <v>0</v>
      </c>
      <c r="O17" s="192" t="s">
        <v>74</v>
      </c>
      <c r="P17" s="204">
        <f t="shared" si="7"/>
        <v>0</v>
      </c>
      <c r="R17" s="200" t="str">
        <f t="shared" si="2"/>
        <v/>
      </c>
      <c r="S17" s="192" t="s">
        <v>74</v>
      </c>
      <c r="T17" s="200" t="str">
        <f t="shared" si="3"/>
        <v/>
      </c>
      <c r="U17" s="294" t="s">
        <v>119</v>
      </c>
      <c r="V17" s="198">
        <v>0</v>
      </c>
      <c r="W17" s="191" t="s">
        <v>5</v>
      </c>
      <c r="X17" s="201" t="str">
        <f t="shared" si="4"/>
        <v/>
      </c>
      <c r="Z17" s="201" t="str">
        <f t="shared" si="5"/>
        <v/>
      </c>
      <c r="AB17" s="202"/>
    </row>
    <row r="18" spans="2:28" x14ac:dyDescent="0.4">
      <c r="B18" s="290">
        <v>13</v>
      </c>
      <c r="C18" s="197" t="s">
        <v>131</v>
      </c>
      <c r="D18" s="291" t="str">
        <f t="shared" si="0"/>
        <v>m</v>
      </c>
      <c r="E18" s="290" t="s">
        <v>118</v>
      </c>
      <c r="F18" s="198"/>
      <c r="G18" s="290" t="s">
        <v>74</v>
      </c>
      <c r="H18" s="198"/>
      <c r="I18" s="292" t="s">
        <v>119</v>
      </c>
      <c r="J18" s="198">
        <v>0</v>
      </c>
      <c r="K18" s="293" t="s">
        <v>5</v>
      </c>
      <c r="L18" s="201" t="str">
        <f t="shared" si="1"/>
        <v/>
      </c>
      <c r="N18" s="204">
        <f t="shared" si="6"/>
        <v>0</v>
      </c>
      <c r="O18" s="192" t="s">
        <v>74</v>
      </c>
      <c r="P18" s="204">
        <f t="shared" si="7"/>
        <v>0</v>
      </c>
      <c r="R18" s="200" t="str">
        <f t="shared" si="2"/>
        <v/>
      </c>
      <c r="S18" s="192" t="s">
        <v>74</v>
      </c>
      <c r="T18" s="200" t="str">
        <f t="shared" si="3"/>
        <v/>
      </c>
      <c r="U18" s="294" t="s">
        <v>119</v>
      </c>
      <c r="V18" s="198">
        <v>0</v>
      </c>
      <c r="W18" s="191" t="s">
        <v>5</v>
      </c>
      <c r="X18" s="201" t="str">
        <f t="shared" si="4"/>
        <v/>
      </c>
      <c r="Z18" s="201" t="str">
        <f t="shared" si="5"/>
        <v/>
      </c>
      <c r="AB18" s="202"/>
    </row>
    <row r="19" spans="2:28" x14ac:dyDescent="0.4">
      <c r="B19" s="290">
        <v>14</v>
      </c>
      <c r="C19" s="197" t="s">
        <v>132</v>
      </c>
      <c r="D19" s="291" t="str">
        <f t="shared" si="0"/>
        <v>n</v>
      </c>
      <c r="E19" s="290" t="s">
        <v>118</v>
      </c>
      <c r="F19" s="198"/>
      <c r="G19" s="290" t="s">
        <v>74</v>
      </c>
      <c r="H19" s="198"/>
      <c r="I19" s="292" t="s">
        <v>119</v>
      </c>
      <c r="J19" s="198">
        <v>0</v>
      </c>
      <c r="K19" s="293" t="s">
        <v>5</v>
      </c>
      <c r="L19" s="201" t="str">
        <f t="shared" si="1"/>
        <v/>
      </c>
      <c r="N19" s="204">
        <f t="shared" si="6"/>
        <v>0</v>
      </c>
      <c r="O19" s="192" t="s">
        <v>74</v>
      </c>
      <c r="P19" s="204">
        <f t="shared" si="7"/>
        <v>0</v>
      </c>
      <c r="R19" s="200" t="str">
        <f t="shared" si="2"/>
        <v/>
      </c>
      <c r="S19" s="192" t="s">
        <v>74</v>
      </c>
      <c r="T19" s="200" t="str">
        <f t="shared" si="3"/>
        <v/>
      </c>
      <c r="U19" s="294" t="s">
        <v>119</v>
      </c>
      <c r="V19" s="198">
        <v>0</v>
      </c>
      <c r="W19" s="191" t="s">
        <v>5</v>
      </c>
      <c r="X19" s="201" t="str">
        <f t="shared" si="4"/>
        <v/>
      </c>
      <c r="Z19" s="201" t="str">
        <f t="shared" si="5"/>
        <v/>
      </c>
      <c r="AB19" s="202"/>
    </row>
    <row r="20" spans="2:28" x14ac:dyDescent="0.4">
      <c r="B20" s="290">
        <v>15</v>
      </c>
      <c r="C20" s="197" t="s">
        <v>133</v>
      </c>
      <c r="D20" s="291" t="str">
        <f t="shared" si="0"/>
        <v>o</v>
      </c>
      <c r="E20" s="290" t="s">
        <v>118</v>
      </c>
      <c r="F20" s="198"/>
      <c r="G20" s="290" t="s">
        <v>74</v>
      </c>
      <c r="H20" s="198"/>
      <c r="I20" s="292" t="s">
        <v>119</v>
      </c>
      <c r="J20" s="198">
        <v>0</v>
      </c>
      <c r="K20" s="293" t="s">
        <v>5</v>
      </c>
      <c r="L20" s="201" t="str">
        <f t="shared" si="1"/>
        <v/>
      </c>
      <c r="N20" s="204">
        <f t="shared" si="6"/>
        <v>0</v>
      </c>
      <c r="O20" s="192" t="s">
        <v>74</v>
      </c>
      <c r="P20" s="204">
        <f t="shared" si="7"/>
        <v>0</v>
      </c>
      <c r="R20" s="200" t="str">
        <f t="shared" si="2"/>
        <v/>
      </c>
      <c r="S20" s="192" t="s">
        <v>74</v>
      </c>
      <c r="T20" s="200" t="str">
        <f t="shared" si="3"/>
        <v/>
      </c>
      <c r="U20" s="294" t="s">
        <v>119</v>
      </c>
      <c r="V20" s="198">
        <v>0</v>
      </c>
      <c r="W20" s="191" t="s">
        <v>5</v>
      </c>
      <c r="X20" s="201" t="str">
        <f t="shared" si="4"/>
        <v/>
      </c>
      <c r="Z20" s="201" t="str">
        <f t="shared" si="5"/>
        <v/>
      </c>
      <c r="AB20" s="202"/>
    </row>
    <row r="21" spans="2:28" x14ac:dyDescent="0.4">
      <c r="B21" s="290">
        <v>16</v>
      </c>
      <c r="C21" s="197" t="s">
        <v>134</v>
      </c>
      <c r="D21" s="291" t="str">
        <f t="shared" si="0"/>
        <v>p</v>
      </c>
      <c r="E21" s="290" t="s">
        <v>118</v>
      </c>
      <c r="F21" s="198"/>
      <c r="G21" s="290" t="s">
        <v>74</v>
      </c>
      <c r="H21" s="198"/>
      <c r="I21" s="292" t="s">
        <v>119</v>
      </c>
      <c r="J21" s="198">
        <v>0</v>
      </c>
      <c r="K21" s="293" t="s">
        <v>5</v>
      </c>
      <c r="L21" s="201" t="str">
        <f t="shared" si="1"/>
        <v/>
      </c>
      <c r="N21" s="204">
        <f t="shared" si="6"/>
        <v>0</v>
      </c>
      <c r="O21" s="192" t="s">
        <v>74</v>
      </c>
      <c r="P21" s="204">
        <f t="shared" si="7"/>
        <v>0</v>
      </c>
      <c r="R21" s="200" t="str">
        <f t="shared" si="2"/>
        <v/>
      </c>
      <c r="S21" s="192" t="s">
        <v>74</v>
      </c>
      <c r="T21" s="200" t="str">
        <f t="shared" si="3"/>
        <v/>
      </c>
      <c r="U21" s="294" t="s">
        <v>119</v>
      </c>
      <c r="V21" s="198">
        <v>0</v>
      </c>
      <c r="W21" s="191" t="s">
        <v>5</v>
      </c>
      <c r="X21" s="201" t="str">
        <f t="shared" si="4"/>
        <v/>
      </c>
      <c r="Z21" s="201" t="str">
        <f t="shared" si="5"/>
        <v/>
      </c>
      <c r="AB21" s="202"/>
    </row>
    <row r="22" spans="2:28" x14ac:dyDescent="0.4">
      <c r="B22" s="290">
        <v>17</v>
      </c>
      <c r="C22" s="197" t="s">
        <v>135</v>
      </c>
      <c r="D22" s="291" t="str">
        <f t="shared" si="0"/>
        <v>q</v>
      </c>
      <c r="E22" s="290" t="s">
        <v>118</v>
      </c>
      <c r="F22" s="198"/>
      <c r="G22" s="290" t="s">
        <v>74</v>
      </c>
      <c r="H22" s="198"/>
      <c r="I22" s="292" t="s">
        <v>119</v>
      </c>
      <c r="J22" s="198">
        <v>0</v>
      </c>
      <c r="K22" s="293" t="s">
        <v>5</v>
      </c>
      <c r="L22" s="201" t="str">
        <f t="shared" si="1"/>
        <v/>
      </c>
      <c r="N22" s="204">
        <f t="shared" si="6"/>
        <v>0</v>
      </c>
      <c r="O22" s="192" t="s">
        <v>74</v>
      </c>
      <c r="P22" s="204">
        <f t="shared" si="7"/>
        <v>0</v>
      </c>
      <c r="R22" s="200" t="str">
        <f t="shared" si="2"/>
        <v/>
      </c>
      <c r="S22" s="192" t="s">
        <v>74</v>
      </c>
      <c r="T22" s="200" t="str">
        <f t="shared" si="3"/>
        <v/>
      </c>
      <c r="U22" s="294" t="s">
        <v>119</v>
      </c>
      <c r="V22" s="198">
        <v>0</v>
      </c>
      <c r="W22" s="191" t="s">
        <v>5</v>
      </c>
      <c r="X22" s="201" t="str">
        <f t="shared" si="4"/>
        <v/>
      </c>
      <c r="Z22" s="201" t="str">
        <f t="shared" si="5"/>
        <v/>
      </c>
      <c r="AB22" s="202"/>
    </row>
    <row r="23" spans="2:28" x14ac:dyDescent="0.4">
      <c r="B23" s="290">
        <v>18</v>
      </c>
      <c r="C23" s="197" t="s">
        <v>136</v>
      </c>
      <c r="D23" s="291" t="str">
        <f t="shared" si="0"/>
        <v>r</v>
      </c>
      <c r="E23" s="290" t="s">
        <v>118</v>
      </c>
      <c r="F23" s="295"/>
      <c r="G23" s="290" t="s">
        <v>74</v>
      </c>
      <c r="H23" s="295"/>
      <c r="I23" s="292" t="s">
        <v>119</v>
      </c>
      <c r="J23" s="295"/>
      <c r="K23" s="293" t="s">
        <v>5</v>
      </c>
      <c r="L23" s="197">
        <v>1</v>
      </c>
      <c r="N23" s="296"/>
      <c r="O23" s="290" t="s">
        <v>74</v>
      </c>
      <c r="P23" s="296"/>
      <c r="Q23" s="293"/>
      <c r="R23" s="296"/>
      <c r="S23" s="290" t="s">
        <v>74</v>
      </c>
      <c r="T23" s="296"/>
      <c r="U23" s="292" t="s">
        <v>119</v>
      </c>
      <c r="V23" s="295"/>
      <c r="W23" s="293" t="s">
        <v>5</v>
      </c>
      <c r="X23" s="297">
        <v>1</v>
      </c>
      <c r="Y23" s="293"/>
      <c r="Z23" s="297" t="s">
        <v>147</v>
      </c>
      <c r="AB23" s="202"/>
    </row>
    <row r="24" spans="2:28" x14ac:dyDescent="0.4">
      <c r="B24" s="290">
        <v>19</v>
      </c>
      <c r="C24" s="197" t="s">
        <v>137</v>
      </c>
      <c r="D24" s="291" t="str">
        <f t="shared" si="0"/>
        <v>s</v>
      </c>
      <c r="E24" s="290" t="s">
        <v>118</v>
      </c>
      <c r="F24" s="295"/>
      <c r="G24" s="290" t="s">
        <v>74</v>
      </c>
      <c r="H24" s="295"/>
      <c r="I24" s="292" t="s">
        <v>119</v>
      </c>
      <c r="J24" s="295"/>
      <c r="K24" s="293" t="s">
        <v>5</v>
      </c>
      <c r="L24" s="197">
        <v>2</v>
      </c>
      <c r="N24" s="296"/>
      <c r="O24" s="290" t="s">
        <v>74</v>
      </c>
      <c r="P24" s="296"/>
      <c r="Q24" s="293"/>
      <c r="R24" s="296"/>
      <c r="S24" s="290" t="s">
        <v>74</v>
      </c>
      <c r="T24" s="296"/>
      <c r="U24" s="292" t="s">
        <v>119</v>
      </c>
      <c r="V24" s="295"/>
      <c r="W24" s="293" t="s">
        <v>5</v>
      </c>
      <c r="X24" s="297">
        <v>2</v>
      </c>
      <c r="Y24" s="293"/>
      <c r="Z24" s="297" t="s">
        <v>147</v>
      </c>
      <c r="AB24" s="202"/>
    </row>
    <row r="25" spans="2:28" x14ac:dyDescent="0.4">
      <c r="B25" s="290">
        <v>20</v>
      </c>
      <c r="C25" s="197" t="s">
        <v>138</v>
      </c>
      <c r="D25" s="291" t="str">
        <f t="shared" si="0"/>
        <v>t</v>
      </c>
      <c r="E25" s="290" t="s">
        <v>118</v>
      </c>
      <c r="F25" s="295"/>
      <c r="G25" s="290" t="s">
        <v>74</v>
      </c>
      <c r="H25" s="295"/>
      <c r="I25" s="292" t="s">
        <v>119</v>
      </c>
      <c r="J25" s="295"/>
      <c r="K25" s="293" t="s">
        <v>5</v>
      </c>
      <c r="L25" s="197">
        <v>3</v>
      </c>
      <c r="N25" s="296"/>
      <c r="O25" s="290" t="s">
        <v>74</v>
      </c>
      <c r="P25" s="296"/>
      <c r="Q25" s="293"/>
      <c r="R25" s="296"/>
      <c r="S25" s="290" t="s">
        <v>74</v>
      </c>
      <c r="T25" s="296"/>
      <c r="U25" s="292" t="s">
        <v>119</v>
      </c>
      <c r="V25" s="295"/>
      <c r="W25" s="293" t="s">
        <v>5</v>
      </c>
      <c r="X25" s="297">
        <v>3</v>
      </c>
      <c r="Y25" s="293"/>
      <c r="Z25" s="297" t="s">
        <v>147</v>
      </c>
      <c r="AB25" s="202"/>
    </row>
    <row r="26" spans="2:28" x14ac:dyDescent="0.4">
      <c r="B26" s="290">
        <v>21</v>
      </c>
      <c r="C26" s="197" t="s">
        <v>139</v>
      </c>
      <c r="D26" s="291" t="str">
        <f t="shared" si="0"/>
        <v>u</v>
      </c>
      <c r="E26" s="290" t="s">
        <v>118</v>
      </c>
      <c r="F26" s="295"/>
      <c r="G26" s="290" t="s">
        <v>74</v>
      </c>
      <c r="H26" s="295"/>
      <c r="I26" s="292" t="s">
        <v>119</v>
      </c>
      <c r="J26" s="295"/>
      <c r="K26" s="293" t="s">
        <v>5</v>
      </c>
      <c r="L26" s="197">
        <v>4</v>
      </c>
      <c r="N26" s="296"/>
      <c r="O26" s="290" t="s">
        <v>74</v>
      </c>
      <c r="P26" s="296"/>
      <c r="Q26" s="293"/>
      <c r="R26" s="296"/>
      <c r="S26" s="290" t="s">
        <v>74</v>
      </c>
      <c r="T26" s="296"/>
      <c r="U26" s="292" t="s">
        <v>119</v>
      </c>
      <c r="V26" s="295"/>
      <c r="W26" s="293" t="s">
        <v>5</v>
      </c>
      <c r="X26" s="297">
        <v>4</v>
      </c>
      <c r="Y26" s="293"/>
      <c r="Z26" s="297" t="s">
        <v>147</v>
      </c>
      <c r="AB26" s="202"/>
    </row>
    <row r="27" spans="2:28" x14ac:dyDescent="0.4">
      <c r="B27" s="290">
        <v>22</v>
      </c>
      <c r="C27" s="197" t="s">
        <v>140</v>
      </c>
      <c r="D27" s="291" t="str">
        <f t="shared" si="0"/>
        <v>v</v>
      </c>
      <c r="E27" s="290" t="s">
        <v>118</v>
      </c>
      <c r="F27" s="295"/>
      <c r="G27" s="290" t="s">
        <v>74</v>
      </c>
      <c r="H27" s="295"/>
      <c r="I27" s="292" t="s">
        <v>119</v>
      </c>
      <c r="J27" s="295"/>
      <c r="K27" s="293" t="s">
        <v>5</v>
      </c>
      <c r="L27" s="197">
        <v>5</v>
      </c>
      <c r="N27" s="296"/>
      <c r="O27" s="290" t="s">
        <v>74</v>
      </c>
      <c r="P27" s="296"/>
      <c r="Q27" s="293"/>
      <c r="R27" s="296"/>
      <c r="S27" s="290" t="s">
        <v>74</v>
      </c>
      <c r="T27" s="296"/>
      <c r="U27" s="292" t="s">
        <v>119</v>
      </c>
      <c r="V27" s="295"/>
      <c r="W27" s="293" t="s">
        <v>5</v>
      </c>
      <c r="X27" s="297">
        <v>5</v>
      </c>
      <c r="Y27" s="293"/>
      <c r="Z27" s="297" t="s">
        <v>147</v>
      </c>
      <c r="AB27" s="202"/>
    </row>
    <row r="28" spans="2:28" x14ac:dyDescent="0.4">
      <c r="B28" s="290">
        <v>23</v>
      </c>
      <c r="C28" s="197" t="s">
        <v>141</v>
      </c>
      <c r="D28" s="291" t="str">
        <f t="shared" si="0"/>
        <v>w</v>
      </c>
      <c r="E28" s="290" t="s">
        <v>118</v>
      </c>
      <c r="F28" s="295"/>
      <c r="G28" s="290" t="s">
        <v>74</v>
      </c>
      <c r="H28" s="295"/>
      <c r="I28" s="292" t="s">
        <v>119</v>
      </c>
      <c r="J28" s="295"/>
      <c r="K28" s="293" t="s">
        <v>5</v>
      </c>
      <c r="L28" s="197">
        <v>6</v>
      </c>
      <c r="N28" s="296"/>
      <c r="O28" s="290" t="s">
        <v>74</v>
      </c>
      <c r="P28" s="296"/>
      <c r="Q28" s="293"/>
      <c r="R28" s="296"/>
      <c r="S28" s="290" t="s">
        <v>74</v>
      </c>
      <c r="T28" s="296"/>
      <c r="U28" s="292" t="s">
        <v>119</v>
      </c>
      <c r="V28" s="295"/>
      <c r="W28" s="293" t="s">
        <v>5</v>
      </c>
      <c r="X28" s="297">
        <v>6</v>
      </c>
      <c r="Y28" s="293"/>
      <c r="Z28" s="297" t="s">
        <v>147</v>
      </c>
      <c r="AB28" s="202"/>
    </row>
    <row r="29" spans="2:28" x14ac:dyDescent="0.4">
      <c r="B29" s="290">
        <v>24</v>
      </c>
      <c r="C29" s="197" t="s">
        <v>142</v>
      </c>
      <c r="D29" s="291" t="str">
        <f t="shared" si="0"/>
        <v>x</v>
      </c>
      <c r="E29" s="290" t="s">
        <v>118</v>
      </c>
      <c r="F29" s="295"/>
      <c r="G29" s="290" t="s">
        <v>74</v>
      </c>
      <c r="H29" s="295"/>
      <c r="I29" s="292" t="s">
        <v>119</v>
      </c>
      <c r="J29" s="295"/>
      <c r="K29" s="293" t="s">
        <v>5</v>
      </c>
      <c r="L29" s="197">
        <v>7</v>
      </c>
      <c r="N29" s="296"/>
      <c r="O29" s="290" t="s">
        <v>74</v>
      </c>
      <c r="P29" s="296"/>
      <c r="Q29" s="293"/>
      <c r="R29" s="296"/>
      <c r="S29" s="290" t="s">
        <v>74</v>
      </c>
      <c r="T29" s="296"/>
      <c r="U29" s="292" t="s">
        <v>119</v>
      </c>
      <c r="V29" s="295"/>
      <c r="W29" s="293" t="s">
        <v>5</v>
      </c>
      <c r="X29" s="297">
        <v>7</v>
      </c>
      <c r="Y29" s="293"/>
      <c r="Z29" s="297" t="s">
        <v>147</v>
      </c>
      <c r="AB29" s="202"/>
    </row>
    <row r="30" spans="2:28" x14ac:dyDescent="0.4">
      <c r="B30" s="290">
        <v>25</v>
      </c>
      <c r="C30" s="197" t="s">
        <v>143</v>
      </c>
      <c r="D30" s="291" t="str">
        <f t="shared" si="0"/>
        <v>y</v>
      </c>
      <c r="E30" s="290" t="s">
        <v>118</v>
      </c>
      <c r="F30" s="295"/>
      <c r="G30" s="290" t="s">
        <v>74</v>
      </c>
      <c r="H30" s="295"/>
      <c r="I30" s="292" t="s">
        <v>119</v>
      </c>
      <c r="J30" s="295"/>
      <c r="K30" s="293" t="s">
        <v>5</v>
      </c>
      <c r="L30" s="197">
        <v>8</v>
      </c>
      <c r="N30" s="296"/>
      <c r="O30" s="290" t="s">
        <v>74</v>
      </c>
      <c r="P30" s="296"/>
      <c r="Q30" s="293"/>
      <c r="R30" s="296"/>
      <c r="S30" s="290" t="s">
        <v>74</v>
      </c>
      <c r="T30" s="296"/>
      <c r="U30" s="292" t="s">
        <v>119</v>
      </c>
      <c r="V30" s="295"/>
      <c r="W30" s="293" t="s">
        <v>5</v>
      </c>
      <c r="X30" s="297">
        <v>8</v>
      </c>
      <c r="Y30" s="293"/>
      <c r="Z30" s="297" t="s">
        <v>147</v>
      </c>
      <c r="AB30" s="202"/>
    </row>
    <row r="31" spans="2:28" x14ac:dyDescent="0.4">
      <c r="B31" s="290">
        <v>26</v>
      </c>
      <c r="C31" s="197" t="s">
        <v>144</v>
      </c>
      <c r="D31" s="291" t="str">
        <f t="shared" si="0"/>
        <v>z</v>
      </c>
      <c r="E31" s="290" t="s">
        <v>118</v>
      </c>
      <c r="F31" s="295"/>
      <c r="G31" s="290" t="s">
        <v>74</v>
      </c>
      <c r="H31" s="295"/>
      <c r="I31" s="292" t="s">
        <v>119</v>
      </c>
      <c r="J31" s="295"/>
      <c r="K31" s="293" t="s">
        <v>5</v>
      </c>
      <c r="L31" s="197">
        <v>1</v>
      </c>
      <c r="N31" s="296"/>
      <c r="O31" s="290" t="s">
        <v>74</v>
      </c>
      <c r="P31" s="296"/>
      <c r="Q31" s="293"/>
      <c r="R31" s="296"/>
      <c r="S31" s="290" t="s">
        <v>74</v>
      </c>
      <c r="T31" s="296"/>
      <c r="U31" s="292" t="s">
        <v>119</v>
      </c>
      <c r="V31" s="295"/>
      <c r="W31" s="293" t="s">
        <v>5</v>
      </c>
      <c r="X31" s="297" t="s">
        <v>147</v>
      </c>
      <c r="Y31" s="293"/>
      <c r="Z31" s="297">
        <v>1</v>
      </c>
      <c r="AB31" s="202"/>
    </row>
    <row r="32" spans="2:28" x14ac:dyDescent="0.4">
      <c r="B32" s="290">
        <v>27</v>
      </c>
      <c r="C32" s="197" t="s">
        <v>142</v>
      </c>
      <c r="D32" s="291" t="str">
        <f t="shared" si="0"/>
        <v>x</v>
      </c>
      <c r="E32" s="290" t="s">
        <v>118</v>
      </c>
      <c r="F32" s="295"/>
      <c r="G32" s="290" t="s">
        <v>74</v>
      </c>
      <c r="H32" s="295"/>
      <c r="I32" s="292" t="s">
        <v>119</v>
      </c>
      <c r="J32" s="295"/>
      <c r="K32" s="293" t="s">
        <v>5</v>
      </c>
      <c r="L32" s="197">
        <v>2</v>
      </c>
      <c r="N32" s="296"/>
      <c r="O32" s="290" t="s">
        <v>74</v>
      </c>
      <c r="P32" s="296"/>
      <c r="Q32" s="293"/>
      <c r="R32" s="296"/>
      <c r="S32" s="290" t="s">
        <v>74</v>
      </c>
      <c r="T32" s="296"/>
      <c r="U32" s="292" t="s">
        <v>119</v>
      </c>
      <c r="V32" s="295"/>
      <c r="W32" s="293" t="s">
        <v>5</v>
      </c>
      <c r="X32" s="297" t="s">
        <v>147</v>
      </c>
      <c r="Y32" s="293"/>
      <c r="Z32" s="297">
        <v>2</v>
      </c>
      <c r="AB32" s="202"/>
    </row>
    <row r="33" spans="2:28" x14ac:dyDescent="0.4">
      <c r="B33" s="290">
        <v>28</v>
      </c>
      <c r="C33" s="197" t="s">
        <v>186</v>
      </c>
      <c r="D33" s="291" t="str">
        <f t="shared" si="0"/>
        <v>aa</v>
      </c>
      <c r="E33" s="290" t="s">
        <v>118</v>
      </c>
      <c r="F33" s="295"/>
      <c r="G33" s="290" t="s">
        <v>74</v>
      </c>
      <c r="H33" s="295"/>
      <c r="I33" s="292" t="s">
        <v>119</v>
      </c>
      <c r="J33" s="295"/>
      <c r="K33" s="293" t="s">
        <v>5</v>
      </c>
      <c r="L33" s="197">
        <v>3</v>
      </c>
      <c r="N33" s="296"/>
      <c r="O33" s="290" t="s">
        <v>74</v>
      </c>
      <c r="P33" s="296"/>
      <c r="Q33" s="293"/>
      <c r="R33" s="296"/>
      <c r="S33" s="290" t="s">
        <v>74</v>
      </c>
      <c r="T33" s="296"/>
      <c r="U33" s="292" t="s">
        <v>119</v>
      </c>
      <c r="V33" s="295"/>
      <c r="W33" s="293" t="s">
        <v>5</v>
      </c>
      <c r="X33" s="297" t="s">
        <v>147</v>
      </c>
      <c r="Y33" s="293"/>
      <c r="Z33" s="297">
        <v>3</v>
      </c>
      <c r="AB33" s="202"/>
    </row>
    <row r="34" spans="2:28" x14ac:dyDescent="0.4">
      <c r="B34" s="290">
        <v>29</v>
      </c>
      <c r="C34" s="197" t="s">
        <v>187</v>
      </c>
      <c r="D34" s="291" t="str">
        <f t="shared" si="0"/>
        <v>ab</v>
      </c>
      <c r="E34" s="290" t="s">
        <v>118</v>
      </c>
      <c r="F34" s="295"/>
      <c r="G34" s="290" t="s">
        <v>74</v>
      </c>
      <c r="H34" s="295"/>
      <c r="I34" s="292" t="s">
        <v>119</v>
      </c>
      <c r="J34" s="295"/>
      <c r="K34" s="293" t="s">
        <v>5</v>
      </c>
      <c r="L34" s="197">
        <v>4</v>
      </c>
      <c r="N34" s="296"/>
      <c r="O34" s="290" t="s">
        <v>74</v>
      </c>
      <c r="P34" s="296"/>
      <c r="Q34" s="293"/>
      <c r="R34" s="296"/>
      <c r="S34" s="290" t="s">
        <v>74</v>
      </c>
      <c r="T34" s="296"/>
      <c r="U34" s="292" t="s">
        <v>119</v>
      </c>
      <c r="V34" s="295"/>
      <c r="W34" s="293" t="s">
        <v>5</v>
      </c>
      <c r="X34" s="297" t="s">
        <v>147</v>
      </c>
      <c r="Y34" s="293"/>
      <c r="Z34" s="297">
        <v>4</v>
      </c>
      <c r="AB34" s="202"/>
    </row>
    <row r="35" spans="2:28" x14ac:dyDescent="0.4">
      <c r="B35" s="290">
        <v>30</v>
      </c>
      <c r="C35" s="197" t="s">
        <v>188</v>
      </c>
      <c r="D35" s="291" t="str">
        <f t="shared" si="0"/>
        <v>ac</v>
      </c>
      <c r="E35" s="290" t="s">
        <v>118</v>
      </c>
      <c r="F35" s="295"/>
      <c r="G35" s="290" t="s">
        <v>74</v>
      </c>
      <c r="H35" s="295"/>
      <c r="I35" s="292" t="s">
        <v>119</v>
      </c>
      <c r="J35" s="295"/>
      <c r="K35" s="293" t="s">
        <v>5</v>
      </c>
      <c r="L35" s="197">
        <v>5</v>
      </c>
      <c r="N35" s="296"/>
      <c r="O35" s="290" t="s">
        <v>74</v>
      </c>
      <c r="P35" s="296"/>
      <c r="Q35" s="293"/>
      <c r="R35" s="296"/>
      <c r="S35" s="290" t="s">
        <v>74</v>
      </c>
      <c r="T35" s="296"/>
      <c r="U35" s="292" t="s">
        <v>119</v>
      </c>
      <c r="V35" s="295"/>
      <c r="W35" s="293" t="s">
        <v>5</v>
      </c>
      <c r="X35" s="297" t="s">
        <v>147</v>
      </c>
      <c r="Y35" s="293"/>
      <c r="Z35" s="297">
        <v>5</v>
      </c>
      <c r="AB35" s="202"/>
    </row>
    <row r="36" spans="2:28" x14ac:dyDescent="0.4">
      <c r="B36" s="290">
        <v>31</v>
      </c>
      <c r="C36" s="197" t="s">
        <v>189</v>
      </c>
      <c r="D36" s="291" t="str">
        <f t="shared" si="0"/>
        <v>ad</v>
      </c>
      <c r="E36" s="290" t="s">
        <v>118</v>
      </c>
      <c r="F36" s="295"/>
      <c r="G36" s="290" t="s">
        <v>74</v>
      </c>
      <c r="H36" s="295"/>
      <c r="I36" s="292" t="s">
        <v>119</v>
      </c>
      <c r="J36" s="295"/>
      <c r="K36" s="293" t="s">
        <v>5</v>
      </c>
      <c r="L36" s="197">
        <v>6</v>
      </c>
      <c r="N36" s="296"/>
      <c r="O36" s="290" t="s">
        <v>74</v>
      </c>
      <c r="P36" s="296"/>
      <c r="Q36" s="293"/>
      <c r="R36" s="296"/>
      <c r="S36" s="290" t="s">
        <v>74</v>
      </c>
      <c r="T36" s="296"/>
      <c r="U36" s="292" t="s">
        <v>119</v>
      </c>
      <c r="V36" s="295"/>
      <c r="W36" s="293" t="s">
        <v>5</v>
      </c>
      <c r="X36" s="297" t="s">
        <v>147</v>
      </c>
      <c r="Y36" s="293"/>
      <c r="Z36" s="297">
        <v>6</v>
      </c>
      <c r="AB36" s="202"/>
    </row>
    <row r="37" spans="2:28" x14ac:dyDescent="0.4">
      <c r="B37" s="290">
        <v>32</v>
      </c>
      <c r="C37" s="197" t="s">
        <v>190</v>
      </c>
      <c r="D37" s="291" t="str">
        <f t="shared" si="0"/>
        <v>ae</v>
      </c>
      <c r="E37" s="290" t="s">
        <v>118</v>
      </c>
      <c r="F37" s="295"/>
      <c r="G37" s="290" t="s">
        <v>74</v>
      </c>
      <c r="H37" s="295"/>
      <c r="I37" s="292" t="s">
        <v>119</v>
      </c>
      <c r="J37" s="295"/>
      <c r="K37" s="293" t="s">
        <v>5</v>
      </c>
      <c r="L37" s="197">
        <v>7</v>
      </c>
      <c r="N37" s="296"/>
      <c r="O37" s="290" t="s">
        <v>74</v>
      </c>
      <c r="P37" s="296"/>
      <c r="Q37" s="293"/>
      <c r="R37" s="296"/>
      <c r="S37" s="290" t="s">
        <v>74</v>
      </c>
      <c r="T37" s="296"/>
      <c r="U37" s="292" t="s">
        <v>119</v>
      </c>
      <c r="V37" s="295"/>
      <c r="W37" s="293" t="s">
        <v>5</v>
      </c>
      <c r="X37" s="297" t="s">
        <v>147</v>
      </c>
      <c r="Y37" s="293"/>
      <c r="Z37" s="297">
        <v>7</v>
      </c>
      <c r="AB37" s="202"/>
    </row>
    <row r="38" spans="2:28" x14ac:dyDescent="0.4">
      <c r="B38" s="290">
        <v>33</v>
      </c>
      <c r="C38" s="197" t="s">
        <v>191</v>
      </c>
      <c r="D38" s="291" t="str">
        <f t="shared" si="0"/>
        <v>af</v>
      </c>
      <c r="E38" s="290" t="s">
        <v>118</v>
      </c>
      <c r="F38" s="295"/>
      <c r="G38" s="290" t="s">
        <v>74</v>
      </c>
      <c r="H38" s="295"/>
      <c r="I38" s="292" t="s">
        <v>119</v>
      </c>
      <c r="J38" s="295"/>
      <c r="K38" s="293" t="s">
        <v>5</v>
      </c>
      <c r="L38" s="197">
        <v>8</v>
      </c>
      <c r="N38" s="296"/>
      <c r="O38" s="290" t="s">
        <v>74</v>
      </c>
      <c r="P38" s="296"/>
      <c r="Q38" s="293"/>
      <c r="R38" s="296"/>
      <c r="S38" s="290" t="s">
        <v>74</v>
      </c>
      <c r="T38" s="296"/>
      <c r="U38" s="292" t="s">
        <v>119</v>
      </c>
      <c r="V38" s="295"/>
      <c r="W38" s="293" t="s">
        <v>5</v>
      </c>
      <c r="X38" s="297" t="s">
        <v>147</v>
      </c>
      <c r="Y38" s="293"/>
      <c r="Z38" s="297">
        <v>8</v>
      </c>
      <c r="AB38" s="202"/>
    </row>
    <row r="39" spans="2:28" x14ac:dyDescent="0.4">
      <c r="B39" s="290">
        <v>34</v>
      </c>
      <c r="C39" s="298" t="s">
        <v>192</v>
      </c>
      <c r="D39" s="291"/>
      <c r="E39" s="290" t="s">
        <v>118</v>
      </c>
      <c r="F39" s="198"/>
      <c r="G39" s="290" t="s">
        <v>74</v>
      </c>
      <c r="H39" s="198"/>
      <c r="I39" s="292" t="s">
        <v>119</v>
      </c>
      <c r="J39" s="198">
        <v>0</v>
      </c>
      <c r="K39" s="293" t="s">
        <v>5</v>
      </c>
      <c r="L39" s="201" t="str">
        <f>IF(OR(F39="",H39=""),"",(H39+IF(F39&gt;H39,1,0)-F39-J39)*24)</f>
        <v/>
      </c>
      <c r="N39" s="204">
        <f>$N$6</f>
        <v>0</v>
      </c>
      <c r="O39" s="192" t="s">
        <v>74</v>
      </c>
      <c r="P39" s="204">
        <f>$P$6</f>
        <v>0</v>
      </c>
      <c r="R39" s="200" t="str">
        <f t="shared" ref="R39:R47" si="8">IF(F39="","",IF(F39&lt;N39,N39,IF(F39&gt;=P39,"",F39)))</f>
        <v/>
      </c>
      <c r="S39" s="192" t="s">
        <v>74</v>
      </c>
      <c r="T39" s="200" t="str">
        <f t="shared" ref="T39:T47" si="9">IF(H39="","",IF(H39&gt;F39,IF(H39&lt;P39,H39,P39),P39))</f>
        <v/>
      </c>
      <c r="U39" s="294" t="s">
        <v>119</v>
      </c>
      <c r="V39" s="198">
        <v>0</v>
      </c>
      <c r="W39" s="191" t="s">
        <v>5</v>
      </c>
      <c r="X39" s="201" t="str">
        <f>IF(R39="","",IF((T39+IF(R39&gt;T39,1,0)-R39-V39)*24=0,"",(T39+IF(R39&gt;T39,1,0)-R39-V39)*24))</f>
        <v/>
      </c>
      <c r="Z39" s="201" t="str">
        <f t="shared" ref="Z39:Z47" si="10">IF(X39="",L39,IF(OR(L39-X39=0,L39-X39&lt;0),"-",L39-X39))</f>
        <v/>
      </c>
      <c r="AB39" s="202"/>
    </row>
    <row r="40" spans="2:28" x14ac:dyDescent="0.4">
      <c r="B40" s="290"/>
      <c r="C40" s="299" t="s">
        <v>147</v>
      </c>
      <c r="D40" s="291"/>
      <c r="E40" s="290" t="s">
        <v>118</v>
      </c>
      <c r="F40" s="198"/>
      <c r="G40" s="290" t="s">
        <v>74</v>
      </c>
      <c r="H40" s="198"/>
      <c r="I40" s="292" t="s">
        <v>119</v>
      </c>
      <c r="J40" s="198">
        <v>0</v>
      </c>
      <c r="K40" s="293" t="s">
        <v>5</v>
      </c>
      <c r="L40" s="201" t="str">
        <f>IF(OR(F40="",H40=""),"",(H40+IF(F40&gt;H40,1,0)-F40-J40)*24)</f>
        <v/>
      </c>
      <c r="N40" s="204">
        <f>$N$6</f>
        <v>0</v>
      </c>
      <c r="O40" s="192" t="s">
        <v>74</v>
      </c>
      <c r="P40" s="204">
        <f>$P$6</f>
        <v>0</v>
      </c>
      <c r="R40" s="200" t="str">
        <f t="shared" si="8"/>
        <v/>
      </c>
      <c r="S40" s="192" t="s">
        <v>74</v>
      </c>
      <c r="T40" s="200" t="str">
        <f t="shared" si="9"/>
        <v/>
      </c>
      <c r="U40" s="294" t="s">
        <v>119</v>
      </c>
      <c r="V40" s="198">
        <v>0</v>
      </c>
      <c r="W40" s="191" t="s">
        <v>5</v>
      </c>
      <c r="X40" s="201" t="str">
        <f>IF(R40="","",IF((T40+IF(R40&gt;T40,1,0)-R40-V40)*24=0,"",(T40+IF(R40&gt;T40,1,0)-R40-V40)*24))</f>
        <v/>
      </c>
      <c r="Z40" s="201" t="str">
        <f t="shared" si="10"/>
        <v/>
      </c>
      <c r="AB40" s="202"/>
    </row>
    <row r="41" spans="2:28" x14ac:dyDescent="0.4">
      <c r="B41" s="290"/>
      <c r="C41" s="300" t="s">
        <v>147</v>
      </c>
      <c r="D41" s="291" t="str">
        <f>C39</f>
        <v>ag</v>
      </c>
      <c r="E41" s="290" t="s">
        <v>118</v>
      </c>
      <c r="F41" s="198" t="s">
        <v>147</v>
      </c>
      <c r="G41" s="290" t="s">
        <v>74</v>
      </c>
      <c r="H41" s="198" t="s">
        <v>147</v>
      </c>
      <c r="I41" s="292" t="s">
        <v>119</v>
      </c>
      <c r="J41" s="198" t="s">
        <v>147</v>
      </c>
      <c r="K41" s="293" t="s">
        <v>5</v>
      </c>
      <c r="L41" s="201" t="str">
        <f>IF(OR(L39="",L40=""),"",L39+L40)</f>
        <v/>
      </c>
      <c r="N41" s="204" t="s">
        <v>147</v>
      </c>
      <c r="O41" s="192" t="s">
        <v>74</v>
      </c>
      <c r="P41" s="204" t="s">
        <v>147</v>
      </c>
      <c r="R41" s="200" t="str">
        <f t="shared" si="8"/>
        <v/>
      </c>
      <c r="S41" s="192" t="s">
        <v>74</v>
      </c>
      <c r="T41" s="200" t="str">
        <f t="shared" si="9"/>
        <v>-</v>
      </c>
      <c r="U41" s="294" t="s">
        <v>119</v>
      </c>
      <c r="V41" s="198" t="s">
        <v>147</v>
      </c>
      <c r="W41" s="191" t="s">
        <v>5</v>
      </c>
      <c r="X41" s="201" t="str">
        <f>IF(OR(X39="",X40=""),"",X39+X40)</f>
        <v/>
      </c>
      <c r="Z41" s="201" t="str">
        <f t="shared" si="10"/>
        <v/>
      </c>
      <c r="AB41" s="202" t="s">
        <v>193</v>
      </c>
    </row>
    <row r="42" spans="2:28" x14ac:dyDescent="0.4">
      <c r="B42" s="290"/>
      <c r="C42" s="298" t="s">
        <v>194</v>
      </c>
      <c r="D42" s="291"/>
      <c r="E42" s="290" t="s">
        <v>118</v>
      </c>
      <c r="F42" s="198"/>
      <c r="G42" s="290" t="s">
        <v>74</v>
      </c>
      <c r="H42" s="198"/>
      <c r="I42" s="292" t="s">
        <v>119</v>
      </c>
      <c r="J42" s="198">
        <v>0</v>
      </c>
      <c r="K42" s="293" t="s">
        <v>5</v>
      </c>
      <c r="L42" s="201" t="str">
        <f>IF(OR(F42="",H42=""),"",(H42+IF(F42&gt;H42,1,0)-F42-J42)*24)</f>
        <v/>
      </c>
      <c r="N42" s="204">
        <f>$N$6</f>
        <v>0</v>
      </c>
      <c r="O42" s="192" t="s">
        <v>74</v>
      </c>
      <c r="P42" s="204">
        <f>$P$6</f>
        <v>0</v>
      </c>
      <c r="R42" s="200" t="str">
        <f t="shared" si="8"/>
        <v/>
      </c>
      <c r="S42" s="192" t="s">
        <v>74</v>
      </c>
      <c r="T42" s="200" t="str">
        <f t="shared" si="9"/>
        <v/>
      </c>
      <c r="U42" s="294" t="s">
        <v>119</v>
      </c>
      <c r="V42" s="198">
        <v>0</v>
      </c>
      <c r="W42" s="191" t="s">
        <v>5</v>
      </c>
      <c r="X42" s="201" t="str">
        <f>IF(R42="","",IF((T42+IF(R42&gt;T42,1,0)-R42-V42)*24=0,"",(T42+IF(R42&gt;T42,1,0)-R42-V42)*24))</f>
        <v/>
      </c>
      <c r="Z42" s="201" t="str">
        <f t="shared" si="10"/>
        <v/>
      </c>
      <c r="AB42" s="202"/>
    </row>
    <row r="43" spans="2:28" x14ac:dyDescent="0.4">
      <c r="B43" s="290">
        <v>35</v>
      </c>
      <c r="C43" s="299" t="s">
        <v>147</v>
      </c>
      <c r="D43" s="291"/>
      <c r="E43" s="290" t="s">
        <v>118</v>
      </c>
      <c r="F43" s="198"/>
      <c r="G43" s="290" t="s">
        <v>74</v>
      </c>
      <c r="H43" s="198"/>
      <c r="I43" s="292" t="s">
        <v>119</v>
      </c>
      <c r="J43" s="198">
        <v>0</v>
      </c>
      <c r="K43" s="293" t="s">
        <v>5</v>
      </c>
      <c r="L43" s="201" t="str">
        <f>IF(OR(F43="",H43=""),"",(H43+IF(F43&gt;H43,1,0)-F43-J43)*24)</f>
        <v/>
      </c>
      <c r="N43" s="204">
        <f>$N$6</f>
        <v>0</v>
      </c>
      <c r="O43" s="192" t="s">
        <v>74</v>
      </c>
      <c r="P43" s="204">
        <f>$P$6</f>
        <v>0</v>
      </c>
      <c r="R43" s="200" t="str">
        <f t="shared" si="8"/>
        <v/>
      </c>
      <c r="S43" s="192" t="s">
        <v>74</v>
      </c>
      <c r="T43" s="200" t="str">
        <f t="shared" si="9"/>
        <v/>
      </c>
      <c r="U43" s="294" t="s">
        <v>119</v>
      </c>
      <c r="V43" s="198">
        <v>0</v>
      </c>
      <c r="W43" s="191" t="s">
        <v>5</v>
      </c>
      <c r="X43" s="201" t="str">
        <f>IF(R43="","",IF((T43+IF(R43&gt;T43,1,0)-R43-V43)*24=0,"",(T43+IF(R43&gt;T43,1,0)-R43-V43)*24))</f>
        <v/>
      </c>
      <c r="Z43" s="201" t="str">
        <f t="shared" si="10"/>
        <v/>
      </c>
      <c r="AB43" s="202"/>
    </row>
    <row r="44" spans="2:28" x14ac:dyDescent="0.4">
      <c r="B44" s="290"/>
      <c r="C44" s="300" t="s">
        <v>147</v>
      </c>
      <c r="D44" s="291" t="str">
        <f>C42</f>
        <v>ah</v>
      </c>
      <c r="E44" s="290" t="s">
        <v>118</v>
      </c>
      <c r="F44" s="198" t="s">
        <v>147</v>
      </c>
      <c r="G44" s="290" t="s">
        <v>74</v>
      </c>
      <c r="H44" s="198" t="s">
        <v>147</v>
      </c>
      <c r="I44" s="292" t="s">
        <v>119</v>
      </c>
      <c r="J44" s="198" t="s">
        <v>147</v>
      </c>
      <c r="K44" s="293" t="s">
        <v>5</v>
      </c>
      <c r="L44" s="201" t="str">
        <f>IF(OR(L42="",L43=""),"",L42+L43)</f>
        <v/>
      </c>
      <c r="N44" s="204" t="s">
        <v>147</v>
      </c>
      <c r="O44" s="192" t="s">
        <v>74</v>
      </c>
      <c r="P44" s="204" t="s">
        <v>147</v>
      </c>
      <c r="R44" s="200" t="str">
        <f t="shared" si="8"/>
        <v/>
      </c>
      <c r="S44" s="192" t="s">
        <v>74</v>
      </c>
      <c r="T44" s="200" t="str">
        <f t="shared" si="9"/>
        <v>-</v>
      </c>
      <c r="U44" s="294" t="s">
        <v>119</v>
      </c>
      <c r="V44" s="198" t="s">
        <v>147</v>
      </c>
      <c r="W44" s="191" t="s">
        <v>5</v>
      </c>
      <c r="X44" s="201" t="str">
        <f>IF(OR(X42="",X43=""),"",X42+X43)</f>
        <v/>
      </c>
      <c r="Z44" s="201" t="str">
        <f t="shared" si="10"/>
        <v/>
      </c>
      <c r="AB44" s="202" t="s">
        <v>193</v>
      </c>
    </row>
    <row r="45" spans="2:28" x14ac:dyDescent="0.4">
      <c r="B45" s="290"/>
      <c r="C45" s="298" t="s">
        <v>195</v>
      </c>
      <c r="D45" s="291"/>
      <c r="E45" s="290" t="s">
        <v>118</v>
      </c>
      <c r="F45" s="198"/>
      <c r="G45" s="290" t="s">
        <v>74</v>
      </c>
      <c r="H45" s="198"/>
      <c r="I45" s="292" t="s">
        <v>119</v>
      </c>
      <c r="J45" s="198">
        <v>0</v>
      </c>
      <c r="K45" s="293" t="s">
        <v>5</v>
      </c>
      <c r="L45" s="201" t="str">
        <f>IF(OR(F45="",H45=""),"",(H45+IF(F45&gt;H45,1,0)-F45-J45)*24)</f>
        <v/>
      </c>
      <c r="N45" s="204">
        <f>$N$6</f>
        <v>0</v>
      </c>
      <c r="O45" s="192" t="s">
        <v>74</v>
      </c>
      <c r="P45" s="204">
        <f>$P$6</f>
        <v>0</v>
      </c>
      <c r="R45" s="200" t="str">
        <f t="shared" si="8"/>
        <v/>
      </c>
      <c r="S45" s="192" t="s">
        <v>74</v>
      </c>
      <c r="T45" s="200" t="str">
        <f t="shared" si="9"/>
        <v/>
      </c>
      <c r="U45" s="294" t="s">
        <v>119</v>
      </c>
      <c r="V45" s="198">
        <v>0</v>
      </c>
      <c r="W45" s="191" t="s">
        <v>5</v>
      </c>
      <c r="X45" s="201" t="str">
        <f>IF(R45="","",IF((T45+IF(R45&gt;T45,1,0)-R45-V45)*24=0,"",(T45+IF(R45&gt;T45,1,0)-R45-V45)*24))</f>
        <v/>
      </c>
      <c r="Z45" s="201" t="str">
        <f t="shared" si="10"/>
        <v/>
      </c>
      <c r="AB45" s="202"/>
    </row>
    <row r="46" spans="2:28" x14ac:dyDescent="0.4">
      <c r="B46" s="290">
        <v>36</v>
      </c>
      <c r="C46" s="299" t="s">
        <v>147</v>
      </c>
      <c r="D46" s="291"/>
      <c r="E46" s="290" t="s">
        <v>118</v>
      </c>
      <c r="F46" s="198"/>
      <c r="G46" s="290" t="s">
        <v>74</v>
      </c>
      <c r="H46" s="198"/>
      <c r="I46" s="292" t="s">
        <v>119</v>
      </c>
      <c r="J46" s="198">
        <v>0</v>
      </c>
      <c r="K46" s="293" t="s">
        <v>5</v>
      </c>
      <c r="L46" s="201" t="str">
        <f>IF(OR(F46="",H46=""),"",(H46+IF(F46&gt;H46,1,0)-F46-J46)*24)</f>
        <v/>
      </c>
      <c r="N46" s="204">
        <f>$N$6</f>
        <v>0</v>
      </c>
      <c r="O46" s="192" t="s">
        <v>74</v>
      </c>
      <c r="P46" s="204">
        <f>$P$6</f>
        <v>0</v>
      </c>
      <c r="R46" s="200" t="str">
        <f t="shared" si="8"/>
        <v/>
      </c>
      <c r="S46" s="192" t="s">
        <v>74</v>
      </c>
      <c r="T46" s="200" t="str">
        <f t="shared" si="9"/>
        <v/>
      </c>
      <c r="U46" s="294" t="s">
        <v>119</v>
      </c>
      <c r="V46" s="198">
        <v>0</v>
      </c>
      <c r="W46" s="191" t="s">
        <v>5</v>
      </c>
      <c r="X46" s="201" t="str">
        <f>IF(R46="","",IF((T46+IF(R46&gt;T46,1,0)-R46-V46)*24=0,"",(T46+IF(R46&gt;T46,1,0)-R46-V46)*24))</f>
        <v/>
      </c>
      <c r="Z46" s="201" t="str">
        <f t="shared" si="10"/>
        <v/>
      </c>
      <c r="AB46" s="202"/>
    </row>
    <row r="47" spans="2:28" x14ac:dyDescent="0.4">
      <c r="B47" s="290"/>
      <c r="C47" s="300" t="s">
        <v>147</v>
      </c>
      <c r="D47" s="291" t="str">
        <f>C45</f>
        <v>ai</v>
      </c>
      <c r="E47" s="290" t="s">
        <v>118</v>
      </c>
      <c r="F47" s="198" t="s">
        <v>147</v>
      </c>
      <c r="G47" s="290" t="s">
        <v>74</v>
      </c>
      <c r="H47" s="198" t="s">
        <v>147</v>
      </c>
      <c r="I47" s="292" t="s">
        <v>119</v>
      </c>
      <c r="J47" s="198" t="s">
        <v>147</v>
      </c>
      <c r="K47" s="293" t="s">
        <v>5</v>
      </c>
      <c r="L47" s="201" t="str">
        <f>IF(OR(L45="",L46=""),"",L45+L46)</f>
        <v/>
      </c>
      <c r="N47" s="204" t="s">
        <v>147</v>
      </c>
      <c r="O47" s="192" t="s">
        <v>74</v>
      </c>
      <c r="P47" s="204" t="s">
        <v>147</v>
      </c>
      <c r="R47" s="200" t="str">
        <f t="shared" si="8"/>
        <v/>
      </c>
      <c r="S47" s="192" t="s">
        <v>74</v>
      </c>
      <c r="T47" s="200" t="str">
        <f t="shared" si="9"/>
        <v>-</v>
      </c>
      <c r="U47" s="294" t="s">
        <v>119</v>
      </c>
      <c r="V47" s="198" t="s">
        <v>147</v>
      </c>
      <c r="W47" s="191" t="s">
        <v>5</v>
      </c>
      <c r="X47" s="201" t="str">
        <f>IF(OR(X45="",X46=""),"",X45+X46)</f>
        <v/>
      </c>
      <c r="Z47" s="201" t="str">
        <f t="shared" si="10"/>
        <v/>
      </c>
      <c r="AB47" s="202" t="s">
        <v>193</v>
      </c>
    </row>
    <row r="49" spans="3:4" x14ac:dyDescent="0.4">
      <c r="C49" s="194" t="s">
        <v>196</v>
      </c>
      <c r="D49" s="194"/>
    </row>
    <row r="50" spans="3:4" x14ac:dyDescent="0.4">
      <c r="C50" s="194" t="s">
        <v>197</v>
      </c>
      <c r="D50" s="194"/>
    </row>
    <row r="51" spans="3:4" x14ac:dyDescent="0.4">
      <c r="C51" s="194" t="s">
        <v>150</v>
      </c>
      <c r="D51" s="194"/>
    </row>
    <row r="52" spans="3:4" x14ac:dyDescent="0.4">
      <c r="C52" s="194" t="s">
        <v>151</v>
      </c>
      <c r="D52" s="194"/>
    </row>
  </sheetData>
  <mergeCells count="4">
    <mergeCell ref="F4:L4"/>
    <mergeCell ref="N4:P4"/>
    <mergeCell ref="R4:X4"/>
    <mergeCell ref="AB4:AB5"/>
  </mergeCells>
  <phoneticPr fontId="21"/>
  <printOptions horizontalCentered="1"/>
  <pageMargins left="0.70833333333333304" right="0.70833333333333304" top="0.55138888888888904" bottom="0.35416666666666702" header="0.51180555555555496" footer="0.51180555555555496"/>
  <pageSetup paperSize="9" scale="41" firstPageNumber="0" fitToHeight="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19"/>
  <sheetViews>
    <sheetView showGridLines="0" view="pageBreakPreview" zoomScale="75" zoomScaleNormal="55" zoomScaleSheetLayoutView="75" workbookViewId="0"/>
  </sheetViews>
  <sheetFormatPr defaultRowHeight="18.75" x14ac:dyDescent="0.4"/>
  <cols>
    <col min="1" max="1" width="0.875" style="84" customWidth="1"/>
    <col min="2" max="6" width="5.75" style="84" customWidth="1"/>
    <col min="7" max="8" width="8.125" style="84" customWidth="1"/>
    <col min="9" max="10" width="3.25" style="84" customWidth="1"/>
    <col min="11" max="62" width="5.75" style="84" customWidth="1"/>
    <col min="63" max="63" width="1.125" style="84" customWidth="1"/>
    <col min="64" max="1025" width="4.5" style="84" customWidth="1"/>
  </cols>
  <sheetData>
    <row r="1" spans="2:67" s="85" customFormat="1" ht="20.25" customHeight="1" x14ac:dyDescent="0.4">
      <c r="G1" s="86" t="s">
        <v>0</v>
      </c>
      <c r="H1" s="86"/>
      <c r="I1" s="86"/>
      <c r="J1" s="86"/>
      <c r="M1" s="87" t="s">
        <v>66</v>
      </c>
      <c r="P1" s="86"/>
      <c r="Q1" s="86"/>
      <c r="R1" s="86"/>
      <c r="S1" s="86"/>
      <c r="T1" s="86"/>
      <c r="U1" s="86"/>
      <c r="V1" s="86"/>
      <c r="W1" s="86"/>
      <c r="AS1" s="89" t="s">
        <v>67</v>
      </c>
      <c r="AT1" s="443" t="s">
        <v>198</v>
      </c>
      <c r="AU1" s="443"/>
      <c r="AV1" s="443"/>
      <c r="AW1" s="443"/>
      <c r="AX1" s="443"/>
      <c r="AY1" s="443"/>
      <c r="AZ1" s="443"/>
      <c r="BA1" s="443"/>
      <c r="BB1" s="443"/>
      <c r="BC1" s="443"/>
      <c r="BD1" s="443"/>
      <c r="BE1" s="443"/>
      <c r="BF1" s="443"/>
      <c r="BG1" s="443"/>
      <c r="BH1" s="443"/>
      <c r="BI1" s="443"/>
      <c r="BJ1" s="89" t="s">
        <v>5</v>
      </c>
    </row>
    <row r="2" spans="2:67" s="90" customFormat="1" ht="20.25" customHeight="1" x14ac:dyDescent="0.4">
      <c r="J2" s="87"/>
      <c r="M2" s="87"/>
      <c r="N2" s="87"/>
      <c r="P2" s="89"/>
      <c r="Q2" s="89"/>
      <c r="R2" s="89"/>
      <c r="S2" s="89"/>
      <c r="T2" s="89"/>
      <c r="U2" s="89"/>
      <c r="V2" s="89"/>
      <c r="W2" s="89"/>
      <c r="AB2" s="9" t="s">
        <v>6</v>
      </c>
      <c r="AC2" s="373">
        <v>6</v>
      </c>
      <c r="AD2" s="373"/>
      <c r="AE2" s="9" t="s">
        <v>3</v>
      </c>
      <c r="AF2" s="415">
        <f>IF(AC2=0,"",YEAR(DATE(2018+AC2,1,1)))</f>
        <v>2024</v>
      </c>
      <c r="AG2" s="415"/>
      <c r="AH2" s="10" t="s">
        <v>7</v>
      </c>
      <c r="AI2" s="10" t="s">
        <v>8</v>
      </c>
      <c r="AJ2" s="373">
        <v>4</v>
      </c>
      <c r="AK2" s="373"/>
      <c r="AL2" s="10" t="s">
        <v>9</v>
      </c>
      <c r="AS2" s="89" t="s">
        <v>69</v>
      </c>
      <c r="AT2" s="372"/>
      <c r="AU2" s="372"/>
      <c r="AV2" s="372"/>
      <c r="AW2" s="372"/>
      <c r="AX2" s="372"/>
      <c r="AY2" s="372"/>
      <c r="AZ2" s="372"/>
      <c r="BA2" s="372"/>
      <c r="BB2" s="372"/>
      <c r="BC2" s="372"/>
      <c r="BD2" s="372"/>
      <c r="BE2" s="372"/>
      <c r="BF2" s="372"/>
      <c r="BG2" s="372"/>
      <c r="BH2" s="372"/>
      <c r="BI2" s="372"/>
      <c r="BJ2" s="89" t="s">
        <v>5</v>
      </c>
      <c r="BK2" s="89"/>
      <c r="BL2" s="89"/>
      <c r="BM2" s="89"/>
    </row>
    <row r="3" spans="2:67" s="90" customFormat="1" ht="20.25" customHeight="1" x14ac:dyDescent="0.4">
      <c r="J3" s="87"/>
      <c r="M3" s="87"/>
      <c r="O3" s="89"/>
      <c r="P3" s="89"/>
      <c r="Q3" s="89"/>
      <c r="R3" s="89"/>
      <c r="S3" s="89"/>
      <c r="T3" s="89"/>
      <c r="U3" s="89"/>
      <c r="AC3" s="206"/>
      <c r="AD3" s="206"/>
      <c r="AE3" s="207"/>
      <c r="AF3" s="208"/>
      <c r="AG3" s="207"/>
      <c r="BD3" s="97" t="s">
        <v>11</v>
      </c>
      <c r="BE3" s="375" t="s">
        <v>12</v>
      </c>
      <c r="BF3" s="375"/>
      <c r="BG3" s="375"/>
      <c r="BH3" s="375"/>
      <c r="BI3" s="89"/>
    </row>
    <row r="4" spans="2:67" s="90" customFormat="1" ht="20.25" customHeight="1" x14ac:dyDescent="0.4">
      <c r="B4" s="91"/>
      <c r="C4" s="91"/>
      <c r="D4" s="91"/>
      <c r="E4" s="91"/>
      <c r="F4" s="91"/>
      <c r="G4" s="91"/>
      <c r="H4" s="91"/>
      <c r="I4" s="91"/>
      <c r="J4" s="92"/>
      <c r="K4" s="91"/>
      <c r="L4" s="91"/>
      <c r="M4" s="92"/>
      <c r="N4" s="91"/>
      <c r="O4" s="93"/>
      <c r="P4" s="93"/>
      <c r="Q4" s="93"/>
      <c r="R4" s="93"/>
      <c r="S4" s="93"/>
      <c r="T4" s="93"/>
      <c r="U4" s="93"/>
      <c r="V4" s="91"/>
      <c r="W4" s="91"/>
      <c r="X4" s="91"/>
      <c r="Y4" s="91"/>
      <c r="Z4" s="91"/>
      <c r="AA4" s="91"/>
      <c r="AB4" s="91"/>
      <c r="AC4" s="94"/>
      <c r="AD4" s="94"/>
      <c r="AE4" s="95"/>
      <c r="AF4" s="96"/>
      <c r="AG4" s="95"/>
      <c r="AH4" s="91"/>
      <c r="AI4" s="91"/>
      <c r="AJ4" s="91"/>
      <c r="AK4" s="91"/>
      <c r="AL4" s="91"/>
      <c r="AM4" s="91"/>
      <c r="AN4" s="91"/>
      <c r="AO4" s="91"/>
      <c r="AP4" s="91"/>
      <c r="AQ4" s="91"/>
      <c r="AR4" s="91"/>
      <c r="BD4" s="97" t="s">
        <v>13</v>
      </c>
      <c r="BE4" s="375" t="s">
        <v>14</v>
      </c>
      <c r="BF4" s="375"/>
      <c r="BG4" s="375"/>
      <c r="BH4" s="375"/>
      <c r="BI4" s="89"/>
    </row>
    <row r="5" spans="2:67" s="90" customFormat="1" ht="9" customHeight="1" x14ac:dyDescent="0.4">
      <c r="B5" s="91"/>
      <c r="C5" s="91"/>
      <c r="D5" s="91"/>
      <c r="E5" s="91"/>
      <c r="F5" s="91"/>
      <c r="G5" s="91"/>
      <c r="H5" s="91"/>
      <c r="I5" s="91"/>
      <c r="J5" s="92"/>
      <c r="K5" s="91"/>
      <c r="L5" s="91"/>
      <c r="M5" s="92"/>
      <c r="N5" s="91"/>
      <c r="O5" s="93"/>
      <c r="P5" s="93"/>
      <c r="Q5" s="93"/>
      <c r="R5" s="93"/>
      <c r="S5" s="93"/>
      <c r="T5" s="93"/>
      <c r="U5" s="93"/>
      <c r="V5" s="91"/>
      <c r="W5" s="91"/>
      <c r="X5" s="91"/>
      <c r="Y5" s="91"/>
      <c r="Z5" s="91"/>
      <c r="AA5" s="91"/>
      <c r="AB5" s="91"/>
      <c r="AC5" s="98"/>
      <c r="AD5" s="98"/>
      <c r="AE5" s="91"/>
      <c r="AF5" s="91"/>
      <c r="AG5" s="91"/>
      <c r="AH5" s="91"/>
      <c r="AI5" s="91"/>
      <c r="AJ5" s="28"/>
      <c r="AK5" s="28"/>
      <c r="AL5" s="28"/>
      <c r="AM5" s="28"/>
      <c r="AN5" s="28"/>
      <c r="AO5" s="28"/>
      <c r="AP5" s="28"/>
      <c r="AQ5" s="28"/>
      <c r="AR5" s="28"/>
      <c r="AS5" s="85"/>
      <c r="AT5" s="85"/>
      <c r="AU5" s="85"/>
      <c r="AV5" s="85"/>
      <c r="AW5" s="85"/>
      <c r="AX5" s="85"/>
      <c r="AY5" s="85"/>
      <c r="AZ5" s="85"/>
      <c r="BA5" s="85"/>
      <c r="BB5" s="85"/>
      <c r="BC5" s="85"/>
      <c r="BD5" s="85"/>
      <c r="BE5" s="85"/>
      <c r="BF5" s="85"/>
      <c r="BG5" s="85"/>
      <c r="BH5" s="99"/>
      <c r="BI5" s="99"/>
    </row>
    <row r="6" spans="2:67" s="90" customFormat="1" ht="21" customHeight="1" x14ac:dyDescent="0.4">
      <c r="B6" s="100"/>
      <c r="C6" s="100"/>
      <c r="D6" s="100"/>
      <c r="E6" s="100"/>
      <c r="F6" s="100"/>
      <c r="G6" s="111"/>
      <c r="H6" s="111"/>
      <c r="I6" s="111"/>
      <c r="J6" s="111"/>
      <c r="K6" s="104"/>
      <c r="L6" s="104"/>
      <c r="M6" s="104"/>
      <c r="N6" s="23"/>
      <c r="O6" s="104"/>
      <c r="P6" s="104"/>
      <c r="Q6" s="104"/>
      <c r="R6" s="91"/>
      <c r="S6" s="91"/>
      <c r="T6" s="91"/>
      <c r="U6" s="91"/>
      <c r="V6" s="91"/>
      <c r="W6" s="91"/>
      <c r="X6" s="91"/>
      <c r="Y6" s="91"/>
      <c r="Z6" s="91"/>
      <c r="AA6" s="91"/>
      <c r="AB6" s="91"/>
      <c r="AC6" s="91"/>
      <c r="AD6" s="91"/>
      <c r="AE6" s="91"/>
      <c r="AF6" s="91"/>
      <c r="AG6" s="91"/>
      <c r="AH6" s="91"/>
      <c r="AI6" s="91"/>
      <c r="AJ6" s="28"/>
      <c r="AK6" s="28"/>
      <c r="AL6" s="28"/>
      <c r="AM6" s="28"/>
      <c r="AN6" s="28"/>
      <c r="AO6" s="28" t="s">
        <v>155</v>
      </c>
      <c r="AP6" s="28"/>
      <c r="AQ6" s="28"/>
      <c r="AR6" s="28"/>
      <c r="AS6" s="85"/>
      <c r="AT6" s="85"/>
      <c r="AU6" s="85"/>
      <c r="AW6" s="18"/>
      <c r="AX6" s="18"/>
      <c r="AY6" s="210"/>
      <c r="AZ6" s="85"/>
      <c r="BA6" s="376">
        <v>40</v>
      </c>
      <c r="BB6" s="376"/>
      <c r="BC6" s="211" t="s">
        <v>16</v>
      </c>
      <c r="BD6" s="103"/>
      <c r="BE6" s="376">
        <v>160</v>
      </c>
      <c r="BF6" s="376"/>
      <c r="BG6" s="210" t="s">
        <v>17</v>
      </c>
      <c r="BH6" s="85"/>
      <c r="BI6" s="99"/>
    </row>
    <row r="7" spans="2:67" s="90" customFormat="1" ht="5.25" customHeight="1" x14ac:dyDescent="0.4">
      <c r="B7" s="100"/>
      <c r="C7" s="100"/>
      <c r="D7" s="100"/>
      <c r="E7" s="100"/>
      <c r="F7" s="100"/>
      <c r="G7" s="102"/>
      <c r="H7" s="102"/>
      <c r="I7" s="102"/>
      <c r="J7" s="104"/>
      <c r="K7" s="104"/>
      <c r="L7" s="104"/>
      <c r="M7" s="23"/>
      <c r="N7" s="104"/>
      <c r="O7" s="104"/>
      <c r="P7" s="104"/>
      <c r="Q7" s="104"/>
      <c r="R7" s="91"/>
      <c r="S7" s="91"/>
      <c r="T7" s="91"/>
      <c r="U7" s="91"/>
      <c r="V7" s="91"/>
      <c r="W7" s="91"/>
      <c r="X7" s="91"/>
      <c r="Y7" s="91"/>
      <c r="Z7" s="91"/>
      <c r="AA7" s="91"/>
      <c r="AB7" s="91"/>
      <c r="AC7" s="91"/>
      <c r="AD7" s="91"/>
      <c r="AE7" s="91"/>
      <c r="AF7" s="91"/>
      <c r="AG7" s="91"/>
      <c r="AH7" s="91"/>
      <c r="AI7" s="91"/>
      <c r="AJ7" s="28"/>
      <c r="AK7" s="28"/>
      <c r="AL7" s="28"/>
      <c r="AM7" s="28"/>
      <c r="AN7" s="28"/>
      <c r="AO7" s="28"/>
      <c r="AP7" s="28"/>
      <c r="AQ7" s="28"/>
      <c r="AR7" s="28"/>
      <c r="AS7" s="28"/>
      <c r="AT7" s="28"/>
      <c r="AU7" s="28"/>
      <c r="AV7" s="28"/>
      <c r="AW7" s="28"/>
      <c r="AX7" s="28"/>
      <c r="AY7" s="28"/>
      <c r="AZ7" s="28"/>
      <c r="BA7" s="31"/>
      <c r="BB7" s="31"/>
      <c r="BC7" s="31"/>
      <c r="BD7" s="31"/>
      <c r="BE7" s="31"/>
      <c r="BF7" s="31"/>
      <c r="BG7" s="28"/>
      <c r="BH7" s="126"/>
      <c r="BI7" s="126"/>
      <c r="BJ7" s="91"/>
    </row>
    <row r="8" spans="2:67" s="90" customFormat="1" ht="21" customHeight="1" x14ac:dyDescent="0.4">
      <c r="B8" s="107"/>
      <c r="C8" s="107"/>
      <c r="D8" s="107"/>
      <c r="E8" s="107"/>
      <c r="F8" s="107"/>
      <c r="G8" s="23"/>
      <c r="H8" s="23"/>
      <c r="I8" s="23"/>
      <c r="J8" s="104"/>
      <c r="K8" s="104"/>
      <c r="L8" s="104"/>
      <c r="M8" s="23"/>
      <c r="N8" s="104"/>
      <c r="O8" s="104"/>
      <c r="P8" s="104"/>
      <c r="Q8" s="104"/>
      <c r="R8" s="91"/>
      <c r="S8" s="91"/>
      <c r="T8" s="91"/>
      <c r="U8" s="91"/>
      <c r="V8" s="91"/>
      <c r="W8" s="91"/>
      <c r="X8" s="91"/>
      <c r="Y8" s="91"/>
      <c r="Z8" s="91"/>
      <c r="AA8" s="91"/>
      <c r="AB8" s="91"/>
      <c r="AC8" s="91"/>
      <c r="AD8" s="91"/>
      <c r="AE8" s="91"/>
      <c r="AF8" s="91"/>
      <c r="AG8" s="91"/>
      <c r="AH8" s="91"/>
      <c r="AI8" s="91"/>
      <c r="AJ8" s="110"/>
      <c r="AK8" s="110"/>
      <c r="AL8" s="110"/>
      <c r="AM8" s="111"/>
      <c r="AN8" s="101"/>
      <c r="AO8" s="108"/>
      <c r="AP8" s="108"/>
      <c r="AQ8" s="28" t="s">
        <v>199</v>
      </c>
      <c r="AR8" s="18"/>
      <c r="AS8" s="28"/>
      <c r="AT8" s="111"/>
      <c r="AU8" s="111"/>
      <c r="AV8" s="27"/>
      <c r="AW8" s="28"/>
      <c r="AX8" s="113"/>
      <c r="AY8" s="113"/>
      <c r="AZ8" s="113"/>
      <c r="BA8" s="31"/>
      <c r="BB8" s="31"/>
      <c r="BC8" s="212" t="s">
        <v>157</v>
      </c>
      <c r="BD8" s="31"/>
      <c r="BE8" s="376"/>
      <c r="BF8" s="376"/>
      <c r="BG8" s="210" t="s">
        <v>158</v>
      </c>
      <c r="BH8" s="28"/>
      <c r="BI8" s="28"/>
      <c r="BJ8" s="91"/>
      <c r="BM8" s="89"/>
      <c r="BN8" s="89"/>
      <c r="BO8" s="89"/>
    </row>
    <row r="9" spans="2:67" ht="5.25" customHeight="1" x14ac:dyDescent="0.4">
      <c r="B9" s="138"/>
      <c r="C9" s="138"/>
      <c r="D9" s="138"/>
      <c r="E9" s="138"/>
      <c r="F9" s="138"/>
      <c r="G9" s="139"/>
      <c r="H9" s="139"/>
      <c r="I9" s="139"/>
      <c r="J9" s="139"/>
      <c r="K9" s="138"/>
      <c r="L9" s="138"/>
      <c r="M9" s="138"/>
      <c r="N9" s="138"/>
      <c r="O9" s="138"/>
      <c r="P9" s="138"/>
      <c r="Q9" s="138"/>
      <c r="R9" s="138"/>
      <c r="S9" s="138"/>
      <c r="T9" s="138"/>
      <c r="U9" s="138"/>
      <c r="V9" s="138"/>
      <c r="W9" s="138"/>
      <c r="X9" s="138"/>
      <c r="Y9" s="138"/>
      <c r="Z9" s="138"/>
      <c r="AA9" s="138"/>
      <c r="AB9" s="138"/>
      <c r="AC9" s="139"/>
      <c r="AD9" s="138"/>
      <c r="AE9" s="138"/>
      <c r="AF9" s="138"/>
      <c r="AG9" s="138"/>
      <c r="AH9" s="138"/>
      <c r="AI9" s="138"/>
      <c r="AJ9" s="138"/>
      <c r="AK9" s="138"/>
      <c r="AL9" s="138"/>
      <c r="AM9" s="138"/>
      <c r="AN9" s="138"/>
      <c r="AO9" s="138"/>
      <c r="AP9" s="138"/>
      <c r="AQ9" s="138"/>
      <c r="AR9" s="138"/>
      <c r="AT9" s="181"/>
      <c r="BK9" s="140"/>
      <c r="BL9" s="140"/>
      <c r="BM9" s="140"/>
    </row>
    <row r="10" spans="2:67" ht="21.6" customHeight="1" x14ac:dyDescent="0.4">
      <c r="B10" s="403" t="s">
        <v>18</v>
      </c>
      <c r="C10" s="460" t="s">
        <v>200</v>
      </c>
      <c r="D10" s="440" t="s">
        <v>201</v>
      </c>
      <c r="E10" s="440"/>
      <c r="F10" s="440"/>
      <c r="G10" s="404" t="s">
        <v>202</v>
      </c>
      <c r="H10" s="404"/>
      <c r="I10" s="461" t="s">
        <v>203</v>
      </c>
      <c r="J10" s="461"/>
      <c r="K10" s="406" t="s">
        <v>204</v>
      </c>
      <c r="L10" s="406"/>
      <c r="M10" s="406"/>
      <c r="N10" s="406"/>
      <c r="O10" s="406" t="s">
        <v>205</v>
      </c>
      <c r="P10" s="406"/>
      <c r="Q10" s="406"/>
      <c r="R10" s="406"/>
      <c r="S10" s="406"/>
      <c r="T10" s="301"/>
      <c r="U10" s="301"/>
      <c r="V10" s="302"/>
      <c r="W10" s="462" t="s">
        <v>206</v>
      </c>
      <c r="X10" s="462"/>
      <c r="Y10" s="462"/>
      <c r="Z10" s="462"/>
      <c r="AA10" s="462"/>
      <c r="AB10" s="462"/>
      <c r="AC10" s="462"/>
      <c r="AD10" s="462"/>
      <c r="AE10" s="462"/>
      <c r="AF10" s="462"/>
      <c r="AG10" s="462"/>
      <c r="AH10" s="462"/>
      <c r="AI10" s="462"/>
      <c r="AJ10" s="462"/>
      <c r="AK10" s="462"/>
      <c r="AL10" s="462"/>
      <c r="AM10" s="462"/>
      <c r="AN10" s="462"/>
      <c r="AO10" s="462"/>
      <c r="AP10" s="462"/>
      <c r="AQ10" s="462"/>
      <c r="AR10" s="462"/>
      <c r="AS10" s="462"/>
      <c r="AT10" s="462"/>
      <c r="AU10" s="462"/>
      <c r="AV10" s="462"/>
      <c r="AW10" s="462"/>
      <c r="AX10" s="462"/>
      <c r="AY10" s="462"/>
      <c r="AZ10" s="462"/>
      <c r="BA10" s="462"/>
      <c r="BB10" s="439" t="str">
        <f>IF(BE3="４週","(12)1～4週目の勤務時間数合計","(12)1か月の勤務時間数　合計")</f>
        <v>(12)1～4週目の勤務時間数合計</v>
      </c>
      <c r="BC10" s="439"/>
      <c r="BD10" s="408" t="s">
        <v>207</v>
      </c>
      <c r="BE10" s="408"/>
      <c r="BF10" s="440" t="s">
        <v>208</v>
      </c>
      <c r="BG10" s="440"/>
      <c r="BH10" s="440"/>
      <c r="BI10" s="440"/>
      <c r="BJ10" s="440"/>
    </row>
    <row r="11" spans="2:67" ht="20.25" customHeight="1" x14ac:dyDescent="0.4">
      <c r="B11" s="403"/>
      <c r="C11" s="460"/>
      <c r="D11" s="440"/>
      <c r="E11" s="440"/>
      <c r="F11" s="440"/>
      <c r="G11" s="404"/>
      <c r="H11" s="404"/>
      <c r="I11" s="461"/>
      <c r="J11" s="461"/>
      <c r="K11" s="406"/>
      <c r="L11" s="406"/>
      <c r="M11" s="406"/>
      <c r="N11" s="406"/>
      <c r="O11" s="406"/>
      <c r="P11" s="406"/>
      <c r="Q11" s="406"/>
      <c r="R11" s="406"/>
      <c r="S11" s="406"/>
      <c r="T11" s="303"/>
      <c r="U11" s="303"/>
      <c r="V11" s="304"/>
      <c r="W11" s="441" t="s">
        <v>26</v>
      </c>
      <c r="X11" s="441"/>
      <c r="Y11" s="441"/>
      <c r="Z11" s="441"/>
      <c r="AA11" s="441"/>
      <c r="AB11" s="441"/>
      <c r="AC11" s="441"/>
      <c r="AD11" s="413" t="s">
        <v>27</v>
      </c>
      <c r="AE11" s="413"/>
      <c r="AF11" s="413"/>
      <c r="AG11" s="413"/>
      <c r="AH11" s="413"/>
      <c r="AI11" s="413"/>
      <c r="AJ11" s="413"/>
      <c r="AK11" s="413" t="s">
        <v>28</v>
      </c>
      <c r="AL11" s="413"/>
      <c r="AM11" s="413"/>
      <c r="AN11" s="413"/>
      <c r="AO11" s="413"/>
      <c r="AP11" s="413"/>
      <c r="AQ11" s="413"/>
      <c r="AR11" s="413" t="s">
        <v>29</v>
      </c>
      <c r="AS11" s="413"/>
      <c r="AT11" s="413"/>
      <c r="AU11" s="413"/>
      <c r="AV11" s="413"/>
      <c r="AW11" s="413"/>
      <c r="AX11" s="413"/>
      <c r="AY11" s="442" t="s">
        <v>30</v>
      </c>
      <c r="AZ11" s="442"/>
      <c r="BA11" s="442"/>
      <c r="BB11" s="439"/>
      <c r="BC11" s="439"/>
      <c r="BD11" s="408"/>
      <c r="BE11" s="408"/>
      <c r="BF11" s="440"/>
      <c r="BG11" s="440"/>
      <c r="BH11" s="440"/>
      <c r="BI11" s="440"/>
      <c r="BJ11" s="440"/>
    </row>
    <row r="12" spans="2:67" ht="20.25" customHeight="1" x14ac:dyDescent="0.4">
      <c r="B12" s="403"/>
      <c r="C12" s="460"/>
      <c r="D12" s="440"/>
      <c r="E12" s="440"/>
      <c r="F12" s="440"/>
      <c r="G12" s="404"/>
      <c r="H12" s="404"/>
      <c r="I12" s="461"/>
      <c r="J12" s="461"/>
      <c r="K12" s="406"/>
      <c r="L12" s="406"/>
      <c r="M12" s="406"/>
      <c r="N12" s="406"/>
      <c r="O12" s="406"/>
      <c r="P12" s="406"/>
      <c r="Q12" s="406"/>
      <c r="R12" s="406"/>
      <c r="S12" s="406"/>
      <c r="T12" s="303"/>
      <c r="U12" s="303"/>
      <c r="V12" s="304"/>
      <c r="W12" s="144">
        <v>1</v>
      </c>
      <c r="X12" s="142">
        <v>2</v>
      </c>
      <c r="Y12" s="142">
        <v>3</v>
      </c>
      <c r="Z12" s="142">
        <v>4</v>
      </c>
      <c r="AA12" s="142">
        <v>5</v>
      </c>
      <c r="AB12" s="142">
        <v>6</v>
      </c>
      <c r="AC12" s="143">
        <v>7</v>
      </c>
      <c r="AD12" s="141">
        <v>8</v>
      </c>
      <c r="AE12" s="142">
        <v>9</v>
      </c>
      <c r="AF12" s="142">
        <v>10</v>
      </c>
      <c r="AG12" s="142">
        <v>11</v>
      </c>
      <c r="AH12" s="142">
        <v>12</v>
      </c>
      <c r="AI12" s="142">
        <v>13</v>
      </c>
      <c r="AJ12" s="143">
        <v>14</v>
      </c>
      <c r="AK12" s="144">
        <v>15</v>
      </c>
      <c r="AL12" s="142">
        <v>16</v>
      </c>
      <c r="AM12" s="142">
        <v>17</v>
      </c>
      <c r="AN12" s="142">
        <v>18</v>
      </c>
      <c r="AO12" s="142">
        <v>19</v>
      </c>
      <c r="AP12" s="142">
        <v>20</v>
      </c>
      <c r="AQ12" s="143">
        <v>21</v>
      </c>
      <c r="AR12" s="141">
        <v>22</v>
      </c>
      <c r="AS12" s="142">
        <v>23</v>
      </c>
      <c r="AT12" s="142">
        <v>24</v>
      </c>
      <c r="AU12" s="142">
        <v>25</v>
      </c>
      <c r="AV12" s="142">
        <v>26</v>
      </c>
      <c r="AW12" s="142">
        <v>27</v>
      </c>
      <c r="AX12" s="143">
        <v>28</v>
      </c>
      <c r="AY12" s="145" t="str">
        <f>IF($BE$3="実績",IF(DAY(DATE($AF$2,$AJ$2,29))=29,29,""),"")</f>
        <v/>
      </c>
      <c r="AZ12" s="146" t="str">
        <f>IF($BE$3="実績",IF(DAY(DATE($AF$2,$AJ$2,30))=30,30,""),"")</f>
        <v/>
      </c>
      <c r="BA12" s="147" t="str">
        <f>IF($BE$3="実績",IF(DAY(DATE($AF$2,$AJ$2,31))=31,31,""),"")</f>
        <v/>
      </c>
      <c r="BB12" s="439"/>
      <c r="BC12" s="439"/>
      <c r="BD12" s="408"/>
      <c r="BE12" s="408"/>
      <c r="BF12" s="440"/>
      <c r="BG12" s="440"/>
      <c r="BH12" s="440"/>
      <c r="BI12" s="440"/>
      <c r="BJ12" s="440"/>
    </row>
    <row r="13" spans="2:67" ht="20.25" hidden="1" customHeight="1" x14ac:dyDescent="0.4">
      <c r="B13" s="403"/>
      <c r="C13" s="460"/>
      <c r="D13" s="440"/>
      <c r="E13" s="440"/>
      <c r="F13" s="440"/>
      <c r="G13" s="404"/>
      <c r="H13" s="404"/>
      <c r="I13" s="461"/>
      <c r="J13" s="461"/>
      <c r="K13" s="406"/>
      <c r="L13" s="406"/>
      <c r="M13" s="406"/>
      <c r="N13" s="406"/>
      <c r="O13" s="406"/>
      <c r="P13" s="406"/>
      <c r="Q13" s="406"/>
      <c r="R13" s="406"/>
      <c r="S13" s="406"/>
      <c r="T13" s="303"/>
      <c r="U13" s="303"/>
      <c r="V13" s="304"/>
      <c r="W13" s="144">
        <f>WEEKDAY(DATE($AF$2,$AJ$2,1))</f>
        <v>2</v>
      </c>
      <c r="X13" s="142">
        <f>WEEKDAY(DATE($AF$2,$AJ$2,2))</f>
        <v>3</v>
      </c>
      <c r="Y13" s="142">
        <f>WEEKDAY(DATE($AF$2,$AJ$2,3))</f>
        <v>4</v>
      </c>
      <c r="Z13" s="142">
        <f>WEEKDAY(DATE($AF$2,$AJ$2,4))</f>
        <v>5</v>
      </c>
      <c r="AA13" s="142">
        <f>WEEKDAY(DATE($AF$2,$AJ$2,5))</f>
        <v>6</v>
      </c>
      <c r="AB13" s="142">
        <f>WEEKDAY(DATE($AF$2,$AJ$2,6))</f>
        <v>7</v>
      </c>
      <c r="AC13" s="143">
        <f>WEEKDAY(DATE($AF$2,$AJ$2,7))</f>
        <v>1</v>
      </c>
      <c r="AD13" s="141">
        <f>WEEKDAY(DATE($AF$2,$AJ$2,8))</f>
        <v>2</v>
      </c>
      <c r="AE13" s="142">
        <f>WEEKDAY(DATE($AF$2,$AJ$2,9))</f>
        <v>3</v>
      </c>
      <c r="AF13" s="142">
        <f>WEEKDAY(DATE($AF$2,$AJ$2,10))</f>
        <v>4</v>
      </c>
      <c r="AG13" s="142">
        <f>WEEKDAY(DATE($AF$2,$AJ$2,11))</f>
        <v>5</v>
      </c>
      <c r="AH13" s="142">
        <f>WEEKDAY(DATE($AF$2,$AJ$2,12))</f>
        <v>6</v>
      </c>
      <c r="AI13" s="142">
        <f>WEEKDAY(DATE($AF$2,$AJ$2,13))</f>
        <v>7</v>
      </c>
      <c r="AJ13" s="143">
        <f>WEEKDAY(DATE($AF$2,$AJ$2,14))</f>
        <v>1</v>
      </c>
      <c r="AK13" s="141">
        <f>WEEKDAY(DATE($AF$2,$AJ$2,15))</f>
        <v>2</v>
      </c>
      <c r="AL13" s="142">
        <f>WEEKDAY(DATE($AF$2,$AJ$2,16))</f>
        <v>3</v>
      </c>
      <c r="AM13" s="142">
        <f>WEEKDAY(DATE($AF$2,$AJ$2,17))</f>
        <v>4</v>
      </c>
      <c r="AN13" s="142">
        <f>WEEKDAY(DATE($AF$2,$AJ$2,18))</f>
        <v>5</v>
      </c>
      <c r="AO13" s="142">
        <f>WEEKDAY(DATE($AF$2,$AJ$2,19))</f>
        <v>6</v>
      </c>
      <c r="AP13" s="142">
        <f>WEEKDAY(DATE($AF$2,$AJ$2,20))</f>
        <v>7</v>
      </c>
      <c r="AQ13" s="143">
        <f>WEEKDAY(DATE($AF$2,$AJ$2,21))</f>
        <v>1</v>
      </c>
      <c r="AR13" s="141">
        <f>WEEKDAY(DATE($AF$2,$AJ$2,22))</f>
        <v>2</v>
      </c>
      <c r="AS13" s="142">
        <f>WEEKDAY(DATE($AF$2,$AJ$2,23))</f>
        <v>3</v>
      </c>
      <c r="AT13" s="142">
        <f>WEEKDAY(DATE($AF$2,$AJ$2,24))</f>
        <v>4</v>
      </c>
      <c r="AU13" s="142">
        <f>WEEKDAY(DATE($AF$2,$AJ$2,25))</f>
        <v>5</v>
      </c>
      <c r="AV13" s="142">
        <f>WEEKDAY(DATE($AF$2,$AJ$2,26))</f>
        <v>6</v>
      </c>
      <c r="AW13" s="142">
        <f>WEEKDAY(DATE($AF$2,$AJ$2,27))</f>
        <v>7</v>
      </c>
      <c r="AX13" s="143">
        <f>WEEKDAY(DATE($AF$2,$AJ$2,28))</f>
        <v>1</v>
      </c>
      <c r="AY13" s="141">
        <f>IF(AY12=29,WEEKDAY(DATE($AF$2,$AJ$2,29)),0)</f>
        <v>0</v>
      </c>
      <c r="AZ13" s="142">
        <f>IF(AZ12=30,WEEKDAY(DATE($AF$2,$AJ$2,30)),0)</f>
        <v>0</v>
      </c>
      <c r="BA13" s="143">
        <f>IF(BA12=31,WEEKDAY(DATE($AF$2,$AJ$2,31)),0)</f>
        <v>0</v>
      </c>
      <c r="BB13" s="439"/>
      <c r="BC13" s="439"/>
      <c r="BD13" s="408"/>
      <c r="BE13" s="408"/>
      <c r="BF13" s="440"/>
      <c r="BG13" s="440"/>
      <c r="BH13" s="440"/>
      <c r="BI13" s="440"/>
      <c r="BJ13" s="440"/>
    </row>
    <row r="14" spans="2:67" ht="20.25" customHeight="1" x14ac:dyDescent="0.4">
      <c r="B14" s="403"/>
      <c r="C14" s="460"/>
      <c r="D14" s="440"/>
      <c r="E14" s="440"/>
      <c r="F14" s="440"/>
      <c r="G14" s="404"/>
      <c r="H14" s="404"/>
      <c r="I14" s="461"/>
      <c r="J14" s="461"/>
      <c r="K14" s="406"/>
      <c r="L14" s="406"/>
      <c r="M14" s="406"/>
      <c r="N14" s="406"/>
      <c r="O14" s="406"/>
      <c r="P14" s="406"/>
      <c r="Q14" s="406"/>
      <c r="R14" s="406"/>
      <c r="S14" s="406"/>
      <c r="T14" s="305"/>
      <c r="U14" s="305"/>
      <c r="V14" s="306"/>
      <c r="W14" s="217" t="str">
        <f t="shared" ref="W14:AX14" si="0">IF(W13=1,"日",IF(W13=2,"月",IF(W13=3,"火",IF(W13=4,"水",IF(W13=5,"木",IF(W13=6,"金","土"))))))</f>
        <v>月</v>
      </c>
      <c r="X14" s="149" t="str">
        <f t="shared" si="0"/>
        <v>火</v>
      </c>
      <c r="Y14" s="149" t="str">
        <f t="shared" si="0"/>
        <v>水</v>
      </c>
      <c r="Z14" s="149" t="str">
        <f t="shared" si="0"/>
        <v>木</v>
      </c>
      <c r="AA14" s="149" t="str">
        <f t="shared" si="0"/>
        <v>金</v>
      </c>
      <c r="AB14" s="149" t="str">
        <f t="shared" si="0"/>
        <v>土</v>
      </c>
      <c r="AC14" s="150" t="str">
        <f t="shared" si="0"/>
        <v>日</v>
      </c>
      <c r="AD14" s="148" t="str">
        <f t="shared" si="0"/>
        <v>月</v>
      </c>
      <c r="AE14" s="149" t="str">
        <f t="shared" si="0"/>
        <v>火</v>
      </c>
      <c r="AF14" s="149" t="str">
        <f t="shared" si="0"/>
        <v>水</v>
      </c>
      <c r="AG14" s="149" t="str">
        <f t="shared" si="0"/>
        <v>木</v>
      </c>
      <c r="AH14" s="149" t="str">
        <f t="shared" si="0"/>
        <v>金</v>
      </c>
      <c r="AI14" s="149" t="str">
        <f t="shared" si="0"/>
        <v>土</v>
      </c>
      <c r="AJ14" s="150" t="str">
        <f t="shared" si="0"/>
        <v>日</v>
      </c>
      <c r="AK14" s="148" t="str">
        <f t="shared" si="0"/>
        <v>月</v>
      </c>
      <c r="AL14" s="149" t="str">
        <f t="shared" si="0"/>
        <v>火</v>
      </c>
      <c r="AM14" s="149" t="str">
        <f t="shared" si="0"/>
        <v>水</v>
      </c>
      <c r="AN14" s="149" t="str">
        <f t="shared" si="0"/>
        <v>木</v>
      </c>
      <c r="AO14" s="149" t="str">
        <f t="shared" si="0"/>
        <v>金</v>
      </c>
      <c r="AP14" s="149" t="str">
        <f t="shared" si="0"/>
        <v>土</v>
      </c>
      <c r="AQ14" s="150" t="str">
        <f t="shared" si="0"/>
        <v>日</v>
      </c>
      <c r="AR14" s="148" t="str">
        <f t="shared" si="0"/>
        <v>月</v>
      </c>
      <c r="AS14" s="149" t="str">
        <f t="shared" si="0"/>
        <v>火</v>
      </c>
      <c r="AT14" s="149" t="str">
        <f t="shared" si="0"/>
        <v>水</v>
      </c>
      <c r="AU14" s="149" t="str">
        <f t="shared" si="0"/>
        <v>木</v>
      </c>
      <c r="AV14" s="149" t="str">
        <f t="shared" si="0"/>
        <v>金</v>
      </c>
      <c r="AW14" s="149" t="str">
        <f t="shared" si="0"/>
        <v>土</v>
      </c>
      <c r="AX14" s="150" t="str">
        <f t="shared" si="0"/>
        <v>日</v>
      </c>
      <c r="AY14" s="149" t="str">
        <f>IF(AY13=1,"日",IF(AY13=2,"月",IF(AY13=3,"火",IF(AY13=4,"水",IF(AY13=5,"木",IF(AY13=6,"金",IF(AY13=0,"","土")))))))</f>
        <v/>
      </c>
      <c r="AZ14" s="149" t="str">
        <f>IF(AZ13=1,"日",IF(AZ13=2,"月",IF(AZ13=3,"火",IF(AZ13=4,"水",IF(AZ13=5,"木",IF(AZ13=6,"金",IF(AZ13=0,"","土")))))))</f>
        <v/>
      </c>
      <c r="BA14" s="149" t="str">
        <f>IF(BA13=1,"日",IF(BA13=2,"月",IF(BA13=3,"火",IF(BA13=4,"水",IF(BA13=5,"木",IF(BA13=6,"金",IF(BA13=0,"","土")))))))</f>
        <v/>
      </c>
      <c r="BB14" s="439"/>
      <c r="BC14" s="439"/>
      <c r="BD14" s="408"/>
      <c r="BE14" s="408"/>
      <c r="BF14" s="440"/>
      <c r="BG14" s="440"/>
      <c r="BH14" s="440"/>
      <c r="BI14" s="440"/>
      <c r="BJ14" s="440"/>
    </row>
    <row r="15" spans="2:67" ht="20.25" customHeight="1" x14ac:dyDescent="0.4">
      <c r="B15" s="413">
        <f>B13+1</f>
        <v>1</v>
      </c>
      <c r="C15" s="455"/>
      <c r="D15" s="455"/>
      <c r="E15" s="455"/>
      <c r="F15" s="455"/>
      <c r="G15" s="456"/>
      <c r="H15" s="456"/>
      <c r="I15" s="395"/>
      <c r="J15" s="395"/>
      <c r="K15" s="457"/>
      <c r="L15" s="457"/>
      <c r="M15" s="457"/>
      <c r="N15" s="457"/>
      <c r="O15" s="359"/>
      <c r="P15" s="359"/>
      <c r="Q15" s="359"/>
      <c r="R15" s="359"/>
      <c r="S15" s="359"/>
      <c r="T15" s="307" t="s">
        <v>84</v>
      </c>
      <c r="U15" s="308"/>
      <c r="V15" s="309"/>
      <c r="W15" s="310"/>
      <c r="X15" s="311"/>
      <c r="Y15" s="311"/>
      <c r="Z15" s="311"/>
      <c r="AA15" s="311"/>
      <c r="AB15" s="311"/>
      <c r="AC15" s="312"/>
      <c r="AD15" s="310"/>
      <c r="AE15" s="311"/>
      <c r="AF15" s="311"/>
      <c r="AG15" s="311"/>
      <c r="AH15" s="311"/>
      <c r="AI15" s="311"/>
      <c r="AJ15" s="312"/>
      <c r="AK15" s="310"/>
      <c r="AL15" s="311"/>
      <c r="AM15" s="311"/>
      <c r="AN15" s="311"/>
      <c r="AO15" s="311"/>
      <c r="AP15" s="311"/>
      <c r="AQ15" s="312"/>
      <c r="AR15" s="310"/>
      <c r="AS15" s="311"/>
      <c r="AT15" s="311"/>
      <c r="AU15" s="311"/>
      <c r="AV15" s="311"/>
      <c r="AW15" s="311"/>
      <c r="AX15" s="312"/>
      <c r="AY15" s="310"/>
      <c r="AZ15" s="311"/>
      <c r="BA15" s="311"/>
      <c r="BB15" s="458"/>
      <c r="BC15" s="458"/>
      <c r="BD15" s="459"/>
      <c r="BE15" s="459"/>
      <c r="BF15" s="454"/>
      <c r="BG15" s="454"/>
      <c r="BH15" s="454"/>
      <c r="BI15" s="454"/>
      <c r="BJ15" s="454"/>
    </row>
    <row r="16" spans="2:67" ht="20.25" customHeight="1" x14ac:dyDescent="0.4">
      <c r="B16" s="413"/>
      <c r="C16" s="455"/>
      <c r="D16" s="455"/>
      <c r="E16" s="455"/>
      <c r="F16" s="455"/>
      <c r="G16" s="456"/>
      <c r="H16" s="456"/>
      <c r="I16" s="395"/>
      <c r="J16" s="395"/>
      <c r="K16" s="457"/>
      <c r="L16" s="457"/>
      <c r="M16" s="457"/>
      <c r="N16" s="457"/>
      <c r="O16" s="359"/>
      <c r="P16" s="359"/>
      <c r="Q16" s="359"/>
      <c r="R16" s="359"/>
      <c r="S16" s="359"/>
      <c r="T16" s="313" t="s">
        <v>85</v>
      </c>
      <c r="U16" s="314"/>
      <c r="V16" s="315"/>
      <c r="W16" s="157"/>
      <c r="X16" s="158"/>
      <c r="Y16" s="158"/>
      <c r="Z16" s="158"/>
      <c r="AA16" s="158"/>
      <c r="AB16" s="158"/>
      <c r="AC16" s="159"/>
      <c r="AD16" s="157"/>
      <c r="AE16" s="158"/>
      <c r="AF16" s="158"/>
      <c r="AG16" s="158"/>
      <c r="AH16" s="158"/>
      <c r="AI16" s="158"/>
      <c r="AJ16" s="159"/>
      <c r="AK16" s="157"/>
      <c r="AL16" s="158"/>
      <c r="AM16" s="158"/>
      <c r="AN16" s="158"/>
      <c r="AO16" s="158"/>
      <c r="AP16" s="158"/>
      <c r="AQ16" s="159"/>
      <c r="AR16" s="157"/>
      <c r="AS16" s="158"/>
      <c r="AT16" s="158"/>
      <c r="AU16" s="158"/>
      <c r="AV16" s="158"/>
      <c r="AW16" s="158"/>
      <c r="AX16" s="159"/>
      <c r="AY16" s="157"/>
      <c r="AZ16" s="158"/>
      <c r="BA16" s="158"/>
      <c r="BB16" s="428"/>
      <c r="BC16" s="428"/>
      <c r="BD16" s="429"/>
      <c r="BE16" s="429"/>
      <c r="BF16" s="454"/>
      <c r="BG16" s="454"/>
      <c r="BH16" s="454"/>
      <c r="BI16" s="454"/>
      <c r="BJ16" s="454"/>
    </row>
    <row r="17" spans="2:62" ht="20.25" customHeight="1" x14ac:dyDescent="0.4">
      <c r="B17" s="413">
        <f>B15+1</f>
        <v>2</v>
      </c>
      <c r="C17" s="450"/>
      <c r="D17" s="450"/>
      <c r="E17" s="450"/>
      <c r="F17" s="450"/>
      <c r="G17" s="451"/>
      <c r="H17" s="451"/>
      <c r="I17" s="452"/>
      <c r="J17" s="452"/>
      <c r="K17" s="453"/>
      <c r="L17" s="453"/>
      <c r="M17" s="453"/>
      <c r="N17" s="453"/>
      <c r="O17" s="345"/>
      <c r="P17" s="345"/>
      <c r="Q17" s="345"/>
      <c r="R17" s="345"/>
      <c r="S17" s="345"/>
      <c r="T17" s="316" t="s">
        <v>84</v>
      </c>
      <c r="U17" s="317"/>
      <c r="V17" s="318"/>
      <c r="W17" s="151"/>
      <c r="X17" s="152"/>
      <c r="Y17" s="152"/>
      <c r="Z17" s="152"/>
      <c r="AA17" s="152"/>
      <c r="AB17" s="152"/>
      <c r="AC17" s="153"/>
      <c r="AD17" s="151"/>
      <c r="AE17" s="152"/>
      <c r="AF17" s="152"/>
      <c r="AG17" s="152"/>
      <c r="AH17" s="152"/>
      <c r="AI17" s="152"/>
      <c r="AJ17" s="153"/>
      <c r="AK17" s="151"/>
      <c r="AL17" s="152"/>
      <c r="AM17" s="152"/>
      <c r="AN17" s="152"/>
      <c r="AO17" s="152"/>
      <c r="AP17" s="152"/>
      <c r="AQ17" s="153"/>
      <c r="AR17" s="151"/>
      <c r="AS17" s="152"/>
      <c r="AT17" s="152"/>
      <c r="AU17" s="152"/>
      <c r="AV17" s="152"/>
      <c r="AW17" s="152"/>
      <c r="AX17" s="153"/>
      <c r="AY17" s="151"/>
      <c r="AZ17" s="152"/>
      <c r="BA17" s="319"/>
      <c r="BB17" s="446"/>
      <c r="BC17" s="446"/>
      <c r="BD17" s="447"/>
      <c r="BE17" s="447"/>
      <c r="BF17" s="427"/>
      <c r="BG17" s="427"/>
      <c r="BH17" s="427"/>
      <c r="BI17" s="427"/>
      <c r="BJ17" s="427"/>
    </row>
    <row r="18" spans="2:62" ht="20.25" customHeight="1" x14ac:dyDescent="0.4">
      <c r="B18" s="413"/>
      <c r="C18" s="450"/>
      <c r="D18" s="450"/>
      <c r="E18" s="450"/>
      <c r="F18" s="450"/>
      <c r="G18" s="451"/>
      <c r="H18" s="451"/>
      <c r="I18" s="452"/>
      <c r="J18" s="452"/>
      <c r="K18" s="453"/>
      <c r="L18" s="453"/>
      <c r="M18" s="453"/>
      <c r="N18" s="453"/>
      <c r="O18" s="345"/>
      <c r="P18" s="345"/>
      <c r="Q18" s="345"/>
      <c r="R18" s="345"/>
      <c r="S18" s="345"/>
      <c r="T18" s="313" t="s">
        <v>85</v>
      </c>
      <c r="U18" s="314"/>
      <c r="V18" s="315"/>
      <c r="W18" s="157"/>
      <c r="X18" s="158"/>
      <c r="Y18" s="158"/>
      <c r="Z18" s="158"/>
      <c r="AA18" s="158"/>
      <c r="AB18" s="158"/>
      <c r="AC18" s="159"/>
      <c r="AD18" s="157"/>
      <c r="AE18" s="158"/>
      <c r="AF18" s="158"/>
      <c r="AG18" s="158"/>
      <c r="AH18" s="158"/>
      <c r="AI18" s="158"/>
      <c r="AJ18" s="159"/>
      <c r="AK18" s="157"/>
      <c r="AL18" s="158"/>
      <c r="AM18" s="158"/>
      <c r="AN18" s="158"/>
      <c r="AO18" s="158"/>
      <c r="AP18" s="158"/>
      <c r="AQ18" s="159"/>
      <c r="AR18" s="157"/>
      <c r="AS18" s="158"/>
      <c r="AT18" s="158"/>
      <c r="AU18" s="158"/>
      <c r="AV18" s="158"/>
      <c r="AW18" s="158"/>
      <c r="AX18" s="159"/>
      <c r="AY18" s="157"/>
      <c r="AZ18" s="158"/>
      <c r="BA18" s="158"/>
      <c r="BB18" s="428"/>
      <c r="BC18" s="428"/>
      <c r="BD18" s="429"/>
      <c r="BE18" s="429"/>
      <c r="BF18" s="427"/>
      <c r="BG18" s="427"/>
      <c r="BH18" s="427"/>
      <c r="BI18" s="427"/>
      <c r="BJ18" s="427"/>
    </row>
    <row r="19" spans="2:62" ht="20.25" customHeight="1" x14ac:dyDescent="0.4">
      <c r="B19" s="413">
        <f>B17+1</f>
        <v>3</v>
      </c>
      <c r="C19" s="450"/>
      <c r="D19" s="450"/>
      <c r="E19" s="450"/>
      <c r="F19" s="450"/>
      <c r="G19" s="451"/>
      <c r="H19" s="451"/>
      <c r="I19" s="452"/>
      <c r="J19" s="452"/>
      <c r="K19" s="453"/>
      <c r="L19" s="453"/>
      <c r="M19" s="453"/>
      <c r="N19" s="453"/>
      <c r="O19" s="345"/>
      <c r="P19" s="345"/>
      <c r="Q19" s="345"/>
      <c r="R19" s="345"/>
      <c r="S19" s="345"/>
      <c r="T19" s="316" t="s">
        <v>84</v>
      </c>
      <c r="U19" s="317"/>
      <c r="V19" s="318"/>
      <c r="W19" s="151"/>
      <c r="X19" s="152"/>
      <c r="Y19" s="152"/>
      <c r="Z19" s="152"/>
      <c r="AA19" s="152"/>
      <c r="AB19" s="152"/>
      <c r="AC19" s="153"/>
      <c r="AD19" s="151"/>
      <c r="AE19" s="152"/>
      <c r="AF19" s="152"/>
      <c r="AG19" s="152"/>
      <c r="AH19" s="152"/>
      <c r="AI19" s="152"/>
      <c r="AJ19" s="153"/>
      <c r="AK19" s="151"/>
      <c r="AL19" s="152"/>
      <c r="AM19" s="152"/>
      <c r="AN19" s="152"/>
      <c r="AO19" s="152"/>
      <c r="AP19" s="152"/>
      <c r="AQ19" s="153"/>
      <c r="AR19" s="151"/>
      <c r="AS19" s="152"/>
      <c r="AT19" s="152"/>
      <c r="AU19" s="152"/>
      <c r="AV19" s="152"/>
      <c r="AW19" s="152"/>
      <c r="AX19" s="153"/>
      <c r="AY19" s="151"/>
      <c r="AZ19" s="152"/>
      <c r="BA19" s="319"/>
      <c r="BB19" s="446"/>
      <c r="BC19" s="446"/>
      <c r="BD19" s="447"/>
      <c r="BE19" s="447"/>
      <c r="BF19" s="427"/>
      <c r="BG19" s="427"/>
      <c r="BH19" s="427"/>
      <c r="BI19" s="427"/>
      <c r="BJ19" s="427"/>
    </row>
    <row r="20" spans="2:62" ht="20.25" customHeight="1" x14ac:dyDescent="0.4">
      <c r="B20" s="413"/>
      <c r="C20" s="450"/>
      <c r="D20" s="450"/>
      <c r="E20" s="450"/>
      <c r="F20" s="450"/>
      <c r="G20" s="451"/>
      <c r="H20" s="451"/>
      <c r="I20" s="452"/>
      <c r="J20" s="452"/>
      <c r="K20" s="453"/>
      <c r="L20" s="453"/>
      <c r="M20" s="453"/>
      <c r="N20" s="453"/>
      <c r="O20" s="345"/>
      <c r="P20" s="345"/>
      <c r="Q20" s="345"/>
      <c r="R20" s="345"/>
      <c r="S20" s="345"/>
      <c r="T20" s="313" t="s">
        <v>85</v>
      </c>
      <c r="U20" s="314"/>
      <c r="V20" s="315"/>
      <c r="W20" s="157"/>
      <c r="X20" s="158"/>
      <c r="Y20" s="158"/>
      <c r="Z20" s="158"/>
      <c r="AA20" s="158"/>
      <c r="AB20" s="158"/>
      <c r="AC20" s="159"/>
      <c r="AD20" s="157"/>
      <c r="AE20" s="158"/>
      <c r="AF20" s="158"/>
      <c r="AG20" s="158"/>
      <c r="AH20" s="158"/>
      <c r="AI20" s="158"/>
      <c r="AJ20" s="159"/>
      <c r="AK20" s="157"/>
      <c r="AL20" s="158"/>
      <c r="AM20" s="158"/>
      <c r="AN20" s="158"/>
      <c r="AO20" s="158"/>
      <c r="AP20" s="158"/>
      <c r="AQ20" s="159"/>
      <c r="AR20" s="157"/>
      <c r="AS20" s="158"/>
      <c r="AT20" s="158"/>
      <c r="AU20" s="158"/>
      <c r="AV20" s="158"/>
      <c r="AW20" s="158"/>
      <c r="AX20" s="159"/>
      <c r="AY20" s="157"/>
      <c r="AZ20" s="158"/>
      <c r="BA20" s="158"/>
      <c r="BB20" s="428"/>
      <c r="BC20" s="428"/>
      <c r="BD20" s="429"/>
      <c r="BE20" s="429"/>
      <c r="BF20" s="427"/>
      <c r="BG20" s="427"/>
      <c r="BH20" s="427"/>
      <c r="BI20" s="427"/>
      <c r="BJ20" s="427"/>
    </row>
    <row r="21" spans="2:62" ht="20.25" customHeight="1" x14ac:dyDescent="0.4">
      <c r="B21" s="413">
        <f>B19+1</f>
        <v>4</v>
      </c>
      <c r="C21" s="450"/>
      <c r="D21" s="450"/>
      <c r="E21" s="450"/>
      <c r="F21" s="450"/>
      <c r="G21" s="451"/>
      <c r="H21" s="451"/>
      <c r="I21" s="452"/>
      <c r="J21" s="452"/>
      <c r="K21" s="453"/>
      <c r="L21" s="453"/>
      <c r="M21" s="453"/>
      <c r="N21" s="453"/>
      <c r="O21" s="345"/>
      <c r="P21" s="345"/>
      <c r="Q21" s="345"/>
      <c r="R21" s="345"/>
      <c r="S21" s="345"/>
      <c r="T21" s="316" t="s">
        <v>84</v>
      </c>
      <c r="U21" s="317"/>
      <c r="V21" s="318"/>
      <c r="W21" s="151"/>
      <c r="X21" s="152"/>
      <c r="Y21" s="152"/>
      <c r="Z21" s="152"/>
      <c r="AA21" s="152"/>
      <c r="AB21" s="152"/>
      <c r="AC21" s="153"/>
      <c r="AD21" s="151"/>
      <c r="AE21" s="152"/>
      <c r="AF21" s="152"/>
      <c r="AG21" s="152"/>
      <c r="AH21" s="152"/>
      <c r="AI21" s="152"/>
      <c r="AJ21" s="153"/>
      <c r="AK21" s="151"/>
      <c r="AL21" s="152"/>
      <c r="AM21" s="152"/>
      <c r="AN21" s="152"/>
      <c r="AO21" s="152"/>
      <c r="AP21" s="152"/>
      <c r="AQ21" s="153"/>
      <c r="AR21" s="151"/>
      <c r="AS21" s="152"/>
      <c r="AT21" s="152"/>
      <c r="AU21" s="152"/>
      <c r="AV21" s="152"/>
      <c r="AW21" s="152"/>
      <c r="AX21" s="153"/>
      <c r="AY21" s="151"/>
      <c r="AZ21" s="152"/>
      <c r="BA21" s="319"/>
      <c r="BB21" s="446"/>
      <c r="BC21" s="446"/>
      <c r="BD21" s="447"/>
      <c r="BE21" s="447"/>
      <c r="BF21" s="427"/>
      <c r="BG21" s="427"/>
      <c r="BH21" s="427"/>
      <c r="BI21" s="427"/>
      <c r="BJ21" s="427"/>
    </row>
    <row r="22" spans="2:62" ht="20.25" customHeight="1" x14ac:dyDescent="0.4">
      <c r="B22" s="413"/>
      <c r="C22" s="450"/>
      <c r="D22" s="450"/>
      <c r="E22" s="450"/>
      <c r="F22" s="450"/>
      <c r="G22" s="451"/>
      <c r="H22" s="451"/>
      <c r="I22" s="452"/>
      <c r="J22" s="452"/>
      <c r="K22" s="453"/>
      <c r="L22" s="453"/>
      <c r="M22" s="453"/>
      <c r="N22" s="453"/>
      <c r="O22" s="345"/>
      <c r="P22" s="345"/>
      <c r="Q22" s="345"/>
      <c r="R22" s="345"/>
      <c r="S22" s="345"/>
      <c r="T22" s="313" t="s">
        <v>85</v>
      </c>
      <c r="U22" s="314"/>
      <c r="V22" s="315"/>
      <c r="W22" s="157"/>
      <c r="X22" s="158"/>
      <c r="Y22" s="158"/>
      <c r="Z22" s="158"/>
      <c r="AA22" s="158"/>
      <c r="AB22" s="158"/>
      <c r="AC22" s="159"/>
      <c r="AD22" s="157"/>
      <c r="AE22" s="158"/>
      <c r="AF22" s="158"/>
      <c r="AG22" s="158"/>
      <c r="AH22" s="158"/>
      <c r="AI22" s="158"/>
      <c r="AJ22" s="159"/>
      <c r="AK22" s="157"/>
      <c r="AL22" s="158"/>
      <c r="AM22" s="158"/>
      <c r="AN22" s="158"/>
      <c r="AO22" s="158"/>
      <c r="AP22" s="158"/>
      <c r="AQ22" s="159"/>
      <c r="AR22" s="157"/>
      <c r="AS22" s="158"/>
      <c r="AT22" s="158"/>
      <c r="AU22" s="158"/>
      <c r="AV22" s="158"/>
      <c r="AW22" s="158"/>
      <c r="AX22" s="159"/>
      <c r="AY22" s="157"/>
      <c r="AZ22" s="158"/>
      <c r="BA22" s="158"/>
      <c r="BB22" s="428"/>
      <c r="BC22" s="428"/>
      <c r="BD22" s="429"/>
      <c r="BE22" s="429"/>
      <c r="BF22" s="427"/>
      <c r="BG22" s="427"/>
      <c r="BH22" s="427"/>
      <c r="BI22" s="427"/>
      <c r="BJ22" s="427"/>
    </row>
    <row r="23" spans="2:62" ht="20.25" customHeight="1" x14ac:dyDescent="0.4">
      <c r="B23" s="413">
        <f>B21+1</f>
        <v>5</v>
      </c>
      <c r="C23" s="450"/>
      <c r="D23" s="450"/>
      <c r="E23" s="450"/>
      <c r="F23" s="450"/>
      <c r="G23" s="451"/>
      <c r="H23" s="451"/>
      <c r="I23" s="452"/>
      <c r="J23" s="452"/>
      <c r="K23" s="453"/>
      <c r="L23" s="453"/>
      <c r="M23" s="453"/>
      <c r="N23" s="453"/>
      <c r="O23" s="345"/>
      <c r="P23" s="345"/>
      <c r="Q23" s="345"/>
      <c r="R23" s="345"/>
      <c r="S23" s="345"/>
      <c r="T23" s="316" t="s">
        <v>84</v>
      </c>
      <c r="U23" s="317"/>
      <c r="V23" s="318"/>
      <c r="W23" s="151"/>
      <c r="X23" s="152"/>
      <c r="Y23" s="152"/>
      <c r="Z23" s="152"/>
      <c r="AA23" s="152"/>
      <c r="AB23" s="152"/>
      <c r="AC23" s="153"/>
      <c r="AD23" s="151"/>
      <c r="AE23" s="152"/>
      <c r="AF23" s="152"/>
      <c r="AG23" s="152"/>
      <c r="AH23" s="152"/>
      <c r="AI23" s="152"/>
      <c r="AJ23" s="153"/>
      <c r="AK23" s="151"/>
      <c r="AL23" s="152"/>
      <c r="AM23" s="152"/>
      <c r="AN23" s="152"/>
      <c r="AO23" s="152"/>
      <c r="AP23" s="152"/>
      <c r="AQ23" s="153"/>
      <c r="AR23" s="151"/>
      <c r="AS23" s="152"/>
      <c r="AT23" s="152"/>
      <c r="AU23" s="152"/>
      <c r="AV23" s="152"/>
      <c r="AW23" s="152"/>
      <c r="AX23" s="153"/>
      <c r="AY23" s="151"/>
      <c r="AZ23" s="152"/>
      <c r="BA23" s="319"/>
      <c r="BB23" s="446"/>
      <c r="BC23" s="446"/>
      <c r="BD23" s="447"/>
      <c r="BE23" s="447"/>
      <c r="BF23" s="427"/>
      <c r="BG23" s="427"/>
      <c r="BH23" s="427"/>
      <c r="BI23" s="427"/>
      <c r="BJ23" s="427"/>
    </row>
    <row r="24" spans="2:62" ht="20.25" customHeight="1" x14ac:dyDescent="0.4">
      <c r="B24" s="413"/>
      <c r="C24" s="450"/>
      <c r="D24" s="450"/>
      <c r="E24" s="450"/>
      <c r="F24" s="450"/>
      <c r="G24" s="451"/>
      <c r="H24" s="451"/>
      <c r="I24" s="452"/>
      <c r="J24" s="452"/>
      <c r="K24" s="453"/>
      <c r="L24" s="453"/>
      <c r="M24" s="453"/>
      <c r="N24" s="453"/>
      <c r="O24" s="345"/>
      <c r="P24" s="345"/>
      <c r="Q24" s="345"/>
      <c r="R24" s="345"/>
      <c r="S24" s="345"/>
      <c r="T24" s="320" t="s">
        <v>85</v>
      </c>
      <c r="U24" s="321"/>
      <c r="V24" s="322"/>
      <c r="W24" s="157"/>
      <c r="X24" s="158"/>
      <c r="Y24" s="158"/>
      <c r="Z24" s="158"/>
      <c r="AA24" s="158"/>
      <c r="AB24" s="158"/>
      <c r="AC24" s="159"/>
      <c r="AD24" s="157"/>
      <c r="AE24" s="158"/>
      <c r="AF24" s="158"/>
      <c r="AG24" s="158"/>
      <c r="AH24" s="158"/>
      <c r="AI24" s="158"/>
      <c r="AJ24" s="159"/>
      <c r="AK24" s="157"/>
      <c r="AL24" s="158"/>
      <c r="AM24" s="158"/>
      <c r="AN24" s="158"/>
      <c r="AO24" s="158"/>
      <c r="AP24" s="158"/>
      <c r="AQ24" s="159"/>
      <c r="AR24" s="157"/>
      <c r="AS24" s="158"/>
      <c r="AT24" s="158"/>
      <c r="AU24" s="158"/>
      <c r="AV24" s="158"/>
      <c r="AW24" s="158"/>
      <c r="AX24" s="159"/>
      <c r="AY24" s="157"/>
      <c r="AZ24" s="158"/>
      <c r="BA24" s="158"/>
      <c r="BB24" s="428"/>
      <c r="BC24" s="428"/>
      <c r="BD24" s="429"/>
      <c r="BE24" s="429"/>
      <c r="BF24" s="427"/>
      <c r="BG24" s="427"/>
      <c r="BH24" s="427"/>
      <c r="BI24" s="427"/>
      <c r="BJ24" s="427"/>
    </row>
    <row r="25" spans="2:62" ht="20.25" customHeight="1" x14ac:dyDescent="0.4">
      <c r="B25" s="413">
        <f>B23+1</f>
        <v>6</v>
      </c>
      <c r="C25" s="450"/>
      <c r="D25" s="450"/>
      <c r="E25" s="450"/>
      <c r="F25" s="450"/>
      <c r="G25" s="451"/>
      <c r="H25" s="451"/>
      <c r="I25" s="452"/>
      <c r="J25" s="452"/>
      <c r="K25" s="453"/>
      <c r="L25" s="453"/>
      <c r="M25" s="453"/>
      <c r="N25" s="453"/>
      <c r="O25" s="345"/>
      <c r="P25" s="345"/>
      <c r="Q25" s="345"/>
      <c r="R25" s="345"/>
      <c r="S25" s="345"/>
      <c r="T25" s="323" t="s">
        <v>84</v>
      </c>
      <c r="U25" s="324"/>
      <c r="V25" s="325"/>
      <c r="W25" s="151"/>
      <c r="X25" s="152"/>
      <c r="Y25" s="152"/>
      <c r="Z25" s="152"/>
      <c r="AA25" s="152"/>
      <c r="AB25" s="152"/>
      <c r="AC25" s="153"/>
      <c r="AD25" s="151"/>
      <c r="AE25" s="152"/>
      <c r="AF25" s="152"/>
      <c r="AG25" s="152"/>
      <c r="AH25" s="152"/>
      <c r="AI25" s="152"/>
      <c r="AJ25" s="153"/>
      <c r="AK25" s="151"/>
      <c r="AL25" s="152"/>
      <c r="AM25" s="152"/>
      <c r="AN25" s="152"/>
      <c r="AO25" s="152"/>
      <c r="AP25" s="152"/>
      <c r="AQ25" s="153"/>
      <c r="AR25" s="151"/>
      <c r="AS25" s="152"/>
      <c r="AT25" s="152"/>
      <c r="AU25" s="152"/>
      <c r="AV25" s="152"/>
      <c r="AW25" s="152"/>
      <c r="AX25" s="153"/>
      <c r="AY25" s="151"/>
      <c r="AZ25" s="152"/>
      <c r="BA25" s="319"/>
      <c r="BB25" s="446"/>
      <c r="BC25" s="446"/>
      <c r="BD25" s="447"/>
      <c r="BE25" s="447"/>
      <c r="BF25" s="427"/>
      <c r="BG25" s="427"/>
      <c r="BH25" s="427"/>
      <c r="BI25" s="427"/>
      <c r="BJ25" s="427"/>
    </row>
    <row r="26" spans="2:62" ht="20.25" customHeight="1" x14ac:dyDescent="0.4">
      <c r="B26" s="413"/>
      <c r="C26" s="450"/>
      <c r="D26" s="450"/>
      <c r="E26" s="450"/>
      <c r="F26" s="450"/>
      <c r="G26" s="451"/>
      <c r="H26" s="451"/>
      <c r="I26" s="452"/>
      <c r="J26" s="452"/>
      <c r="K26" s="453"/>
      <c r="L26" s="453"/>
      <c r="M26" s="453"/>
      <c r="N26" s="453"/>
      <c r="O26" s="345"/>
      <c r="P26" s="345"/>
      <c r="Q26" s="345"/>
      <c r="R26" s="345"/>
      <c r="S26" s="345"/>
      <c r="T26" s="313" t="s">
        <v>85</v>
      </c>
      <c r="U26" s="314"/>
      <c r="V26" s="315"/>
      <c r="W26" s="157"/>
      <c r="X26" s="158"/>
      <c r="Y26" s="158"/>
      <c r="Z26" s="158"/>
      <c r="AA26" s="158"/>
      <c r="AB26" s="158"/>
      <c r="AC26" s="159"/>
      <c r="AD26" s="157"/>
      <c r="AE26" s="158"/>
      <c r="AF26" s="158"/>
      <c r="AG26" s="158"/>
      <c r="AH26" s="158"/>
      <c r="AI26" s="158"/>
      <c r="AJ26" s="159"/>
      <c r="AK26" s="157"/>
      <c r="AL26" s="158"/>
      <c r="AM26" s="158"/>
      <c r="AN26" s="158"/>
      <c r="AO26" s="158"/>
      <c r="AP26" s="158"/>
      <c r="AQ26" s="159"/>
      <c r="AR26" s="157"/>
      <c r="AS26" s="158"/>
      <c r="AT26" s="158"/>
      <c r="AU26" s="158"/>
      <c r="AV26" s="158"/>
      <c r="AW26" s="158"/>
      <c r="AX26" s="159"/>
      <c r="AY26" s="157"/>
      <c r="AZ26" s="158"/>
      <c r="BA26" s="158"/>
      <c r="BB26" s="428"/>
      <c r="BC26" s="428"/>
      <c r="BD26" s="429"/>
      <c r="BE26" s="429"/>
      <c r="BF26" s="427"/>
      <c r="BG26" s="427"/>
      <c r="BH26" s="427"/>
      <c r="BI26" s="427"/>
      <c r="BJ26" s="427"/>
    </row>
    <row r="27" spans="2:62" ht="20.25" customHeight="1" x14ac:dyDescent="0.4">
      <c r="B27" s="413">
        <f>B25+1</f>
        <v>7</v>
      </c>
      <c r="C27" s="450"/>
      <c r="D27" s="450"/>
      <c r="E27" s="450"/>
      <c r="F27" s="450"/>
      <c r="G27" s="451"/>
      <c r="H27" s="451"/>
      <c r="I27" s="452"/>
      <c r="J27" s="452"/>
      <c r="K27" s="453"/>
      <c r="L27" s="453"/>
      <c r="M27" s="453"/>
      <c r="N27" s="453"/>
      <c r="O27" s="345"/>
      <c r="P27" s="345"/>
      <c r="Q27" s="345"/>
      <c r="R27" s="345"/>
      <c r="S27" s="345"/>
      <c r="T27" s="316" t="s">
        <v>84</v>
      </c>
      <c r="U27" s="317"/>
      <c r="V27" s="318"/>
      <c r="W27" s="151"/>
      <c r="X27" s="152"/>
      <c r="Y27" s="152"/>
      <c r="Z27" s="152"/>
      <c r="AA27" s="152"/>
      <c r="AB27" s="152"/>
      <c r="AC27" s="153"/>
      <c r="AD27" s="151"/>
      <c r="AE27" s="152"/>
      <c r="AF27" s="152"/>
      <c r="AG27" s="152"/>
      <c r="AH27" s="152"/>
      <c r="AI27" s="152"/>
      <c r="AJ27" s="153"/>
      <c r="AK27" s="151"/>
      <c r="AL27" s="152"/>
      <c r="AM27" s="152"/>
      <c r="AN27" s="152"/>
      <c r="AO27" s="152"/>
      <c r="AP27" s="152"/>
      <c r="AQ27" s="153"/>
      <c r="AR27" s="151"/>
      <c r="AS27" s="152"/>
      <c r="AT27" s="152"/>
      <c r="AU27" s="152"/>
      <c r="AV27" s="152"/>
      <c r="AW27" s="152"/>
      <c r="AX27" s="153"/>
      <c r="AY27" s="151"/>
      <c r="AZ27" s="152"/>
      <c r="BA27" s="319"/>
      <c r="BB27" s="446"/>
      <c r="BC27" s="446"/>
      <c r="BD27" s="447"/>
      <c r="BE27" s="447"/>
      <c r="BF27" s="427"/>
      <c r="BG27" s="427"/>
      <c r="BH27" s="427"/>
      <c r="BI27" s="427"/>
      <c r="BJ27" s="427"/>
    </row>
    <row r="28" spans="2:62" ht="20.25" customHeight="1" x14ac:dyDescent="0.4">
      <c r="B28" s="413"/>
      <c r="C28" s="450"/>
      <c r="D28" s="450"/>
      <c r="E28" s="450"/>
      <c r="F28" s="450"/>
      <c r="G28" s="451"/>
      <c r="H28" s="451"/>
      <c r="I28" s="452"/>
      <c r="J28" s="452"/>
      <c r="K28" s="453"/>
      <c r="L28" s="453"/>
      <c r="M28" s="453"/>
      <c r="N28" s="453"/>
      <c r="O28" s="345"/>
      <c r="P28" s="345"/>
      <c r="Q28" s="345"/>
      <c r="R28" s="345"/>
      <c r="S28" s="345"/>
      <c r="T28" s="313" t="s">
        <v>85</v>
      </c>
      <c r="U28" s="314"/>
      <c r="V28" s="315"/>
      <c r="W28" s="157"/>
      <c r="X28" s="158"/>
      <c r="Y28" s="158"/>
      <c r="Z28" s="158"/>
      <c r="AA28" s="158"/>
      <c r="AB28" s="158"/>
      <c r="AC28" s="159"/>
      <c r="AD28" s="157"/>
      <c r="AE28" s="158"/>
      <c r="AF28" s="158"/>
      <c r="AG28" s="158"/>
      <c r="AH28" s="158"/>
      <c r="AI28" s="158"/>
      <c r="AJ28" s="159"/>
      <c r="AK28" s="157"/>
      <c r="AL28" s="158"/>
      <c r="AM28" s="158"/>
      <c r="AN28" s="158"/>
      <c r="AO28" s="158"/>
      <c r="AP28" s="158"/>
      <c r="AQ28" s="159"/>
      <c r="AR28" s="157"/>
      <c r="AS28" s="158"/>
      <c r="AT28" s="158"/>
      <c r="AU28" s="158"/>
      <c r="AV28" s="158"/>
      <c r="AW28" s="158"/>
      <c r="AX28" s="159"/>
      <c r="AY28" s="157"/>
      <c r="AZ28" s="158"/>
      <c r="BA28" s="158"/>
      <c r="BB28" s="428"/>
      <c r="BC28" s="428"/>
      <c r="BD28" s="429"/>
      <c r="BE28" s="429"/>
      <c r="BF28" s="427"/>
      <c r="BG28" s="427"/>
      <c r="BH28" s="427"/>
      <c r="BI28" s="427"/>
      <c r="BJ28" s="427"/>
    </row>
    <row r="29" spans="2:62" ht="20.25" customHeight="1" x14ac:dyDescent="0.4">
      <c r="B29" s="413">
        <f>B27+1</f>
        <v>8</v>
      </c>
      <c r="C29" s="450"/>
      <c r="D29" s="450"/>
      <c r="E29" s="450"/>
      <c r="F29" s="450"/>
      <c r="G29" s="451"/>
      <c r="H29" s="451"/>
      <c r="I29" s="452"/>
      <c r="J29" s="452"/>
      <c r="K29" s="453"/>
      <c r="L29" s="453"/>
      <c r="M29" s="453"/>
      <c r="N29" s="453"/>
      <c r="O29" s="345"/>
      <c r="P29" s="345"/>
      <c r="Q29" s="345"/>
      <c r="R29" s="345"/>
      <c r="S29" s="345"/>
      <c r="T29" s="316" t="s">
        <v>84</v>
      </c>
      <c r="U29" s="317"/>
      <c r="V29" s="318"/>
      <c r="W29" s="151"/>
      <c r="X29" s="152"/>
      <c r="Y29" s="152"/>
      <c r="Z29" s="152"/>
      <c r="AA29" s="152"/>
      <c r="AB29" s="152"/>
      <c r="AC29" s="153"/>
      <c r="AD29" s="151"/>
      <c r="AE29" s="152"/>
      <c r="AF29" s="152"/>
      <c r="AG29" s="152"/>
      <c r="AH29" s="152"/>
      <c r="AI29" s="152"/>
      <c r="AJ29" s="153"/>
      <c r="AK29" s="151"/>
      <c r="AL29" s="152"/>
      <c r="AM29" s="152"/>
      <c r="AN29" s="152"/>
      <c r="AO29" s="152"/>
      <c r="AP29" s="152"/>
      <c r="AQ29" s="153"/>
      <c r="AR29" s="151"/>
      <c r="AS29" s="152"/>
      <c r="AT29" s="152"/>
      <c r="AU29" s="152"/>
      <c r="AV29" s="152"/>
      <c r="AW29" s="152"/>
      <c r="AX29" s="153"/>
      <c r="AY29" s="151"/>
      <c r="AZ29" s="152"/>
      <c r="BA29" s="319"/>
      <c r="BB29" s="446"/>
      <c r="BC29" s="446"/>
      <c r="BD29" s="447"/>
      <c r="BE29" s="447"/>
      <c r="BF29" s="427"/>
      <c r="BG29" s="427"/>
      <c r="BH29" s="427"/>
      <c r="BI29" s="427"/>
      <c r="BJ29" s="427"/>
    </row>
    <row r="30" spans="2:62" ht="20.25" customHeight="1" x14ac:dyDescent="0.4">
      <c r="B30" s="413"/>
      <c r="C30" s="450"/>
      <c r="D30" s="450"/>
      <c r="E30" s="450"/>
      <c r="F30" s="450"/>
      <c r="G30" s="451"/>
      <c r="H30" s="451"/>
      <c r="I30" s="452"/>
      <c r="J30" s="452"/>
      <c r="K30" s="453"/>
      <c r="L30" s="453"/>
      <c r="M30" s="453"/>
      <c r="N30" s="453"/>
      <c r="O30" s="345"/>
      <c r="P30" s="345"/>
      <c r="Q30" s="345"/>
      <c r="R30" s="345"/>
      <c r="S30" s="345"/>
      <c r="T30" s="313" t="s">
        <v>85</v>
      </c>
      <c r="U30" s="314"/>
      <c r="V30" s="315"/>
      <c r="W30" s="157"/>
      <c r="X30" s="158"/>
      <c r="Y30" s="158"/>
      <c r="Z30" s="158"/>
      <c r="AA30" s="158"/>
      <c r="AB30" s="158"/>
      <c r="AC30" s="159"/>
      <c r="AD30" s="157"/>
      <c r="AE30" s="158"/>
      <c r="AF30" s="158"/>
      <c r="AG30" s="158"/>
      <c r="AH30" s="158"/>
      <c r="AI30" s="158"/>
      <c r="AJ30" s="159"/>
      <c r="AK30" s="157"/>
      <c r="AL30" s="158"/>
      <c r="AM30" s="158"/>
      <c r="AN30" s="158"/>
      <c r="AO30" s="158"/>
      <c r="AP30" s="158"/>
      <c r="AQ30" s="159"/>
      <c r="AR30" s="157"/>
      <c r="AS30" s="158"/>
      <c r="AT30" s="158"/>
      <c r="AU30" s="158"/>
      <c r="AV30" s="158"/>
      <c r="AW30" s="158"/>
      <c r="AX30" s="159"/>
      <c r="AY30" s="157"/>
      <c r="AZ30" s="158"/>
      <c r="BA30" s="158"/>
      <c r="BB30" s="428"/>
      <c r="BC30" s="428"/>
      <c r="BD30" s="429"/>
      <c r="BE30" s="429"/>
      <c r="BF30" s="427"/>
      <c r="BG30" s="427"/>
      <c r="BH30" s="427"/>
      <c r="BI30" s="427"/>
      <c r="BJ30" s="427"/>
    </row>
    <row r="31" spans="2:62" ht="20.25" customHeight="1" x14ac:dyDescent="0.4">
      <c r="B31" s="413">
        <f>B29+1</f>
        <v>9</v>
      </c>
      <c r="C31" s="450"/>
      <c r="D31" s="450"/>
      <c r="E31" s="450"/>
      <c r="F31" s="450"/>
      <c r="G31" s="451"/>
      <c r="H31" s="451"/>
      <c r="I31" s="452"/>
      <c r="J31" s="452"/>
      <c r="K31" s="453"/>
      <c r="L31" s="453"/>
      <c r="M31" s="453"/>
      <c r="N31" s="453"/>
      <c r="O31" s="345"/>
      <c r="P31" s="345"/>
      <c r="Q31" s="345"/>
      <c r="R31" s="345"/>
      <c r="S31" s="345"/>
      <c r="T31" s="316" t="s">
        <v>84</v>
      </c>
      <c r="U31" s="317"/>
      <c r="V31" s="318"/>
      <c r="W31" s="151"/>
      <c r="X31" s="152"/>
      <c r="Y31" s="152"/>
      <c r="Z31" s="152"/>
      <c r="AA31" s="152"/>
      <c r="AB31" s="152"/>
      <c r="AC31" s="153"/>
      <c r="AD31" s="151"/>
      <c r="AE31" s="152"/>
      <c r="AF31" s="152"/>
      <c r="AG31" s="152"/>
      <c r="AH31" s="152"/>
      <c r="AI31" s="152"/>
      <c r="AJ31" s="153"/>
      <c r="AK31" s="151"/>
      <c r="AL31" s="152"/>
      <c r="AM31" s="152"/>
      <c r="AN31" s="152"/>
      <c r="AO31" s="152"/>
      <c r="AP31" s="152"/>
      <c r="AQ31" s="153"/>
      <c r="AR31" s="151"/>
      <c r="AS31" s="152"/>
      <c r="AT31" s="152"/>
      <c r="AU31" s="152"/>
      <c r="AV31" s="152"/>
      <c r="AW31" s="152"/>
      <c r="AX31" s="153"/>
      <c r="AY31" s="151"/>
      <c r="AZ31" s="152"/>
      <c r="BA31" s="319"/>
      <c r="BB31" s="446"/>
      <c r="BC31" s="446"/>
      <c r="BD31" s="447"/>
      <c r="BE31" s="447"/>
      <c r="BF31" s="427"/>
      <c r="BG31" s="427"/>
      <c r="BH31" s="427"/>
      <c r="BI31" s="427"/>
      <c r="BJ31" s="427"/>
    </row>
    <row r="32" spans="2:62" ht="20.25" customHeight="1" x14ac:dyDescent="0.4">
      <c r="B32" s="413"/>
      <c r="C32" s="450"/>
      <c r="D32" s="450"/>
      <c r="E32" s="450"/>
      <c r="F32" s="450"/>
      <c r="G32" s="451"/>
      <c r="H32" s="451"/>
      <c r="I32" s="452"/>
      <c r="J32" s="452"/>
      <c r="K32" s="453"/>
      <c r="L32" s="453"/>
      <c r="M32" s="453"/>
      <c r="N32" s="453"/>
      <c r="O32" s="345"/>
      <c r="P32" s="345"/>
      <c r="Q32" s="345"/>
      <c r="R32" s="345"/>
      <c r="S32" s="345"/>
      <c r="T32" s="320" t="s">
        <v>85</v>
      </c>
      <c r="U32" s="321"/>
      <c r="V32" s="322"/>
      <c r="W32" s="157"/>
      <c r="X32" s="158"/>
      <c r="Y32" s="158"/>
      <c r="Z32" s="158"/>
      <c r="AA32" s="158"/>
      <c r="AB32" s="158"/>
      <c r="AC32" s="159"/>
      <c r="AD32" s="157"/>
      <c r="AE32" s="158"/>
      <c r="AF32" s="158"/>
      <c r="AG32" s="158"/>
      <c r="AH32" s="158"/>
      <c r="AI32" s="158"/>
      <c r="AJ32" s="159"/>
      <c r="AK32" s="157"/>
      <c r="AL32" s="158"/>
      <c r="AM32" s="158"/>
      <c r="AN32" s="158"/>
      <c r="AO32" s="158"/>
      <c r="AP32" s="158"/>
      <c r="AQ32" s="159"/>
      <c r="AR32" s="157"/>
      <c r="AS32" s="158"/>
      <c r="AT32" s="158"/>
      <c r="AU32" s="158"/>
      <c r="AV32" s="158"/>
      <c r="AW32" s="158"/>
      <c r="AX32" s="159"/>
      <c r="AY32" s="157"/>
      <c r="AZ32" s="158"/>
      <c r="BA32" s="158"/>
      <c r="BB32" s="428"/>
      <c r="BC32" s="428"/>
      <c r="BD32" s="429"/>
      <c r="BE32" s="429"/>
      <c r="BF32" s="427"/>
      <c r="BG32" s="427"/>
      <c r="BH32" s="427"/>
      <c r="BI32" s="427"/>
      <c r="BJ32" s="427"/>
    </row>
    <row r="33" spans="2:62" ht="20.25" customHeight="1" x14ac:dyDescent="0.4">
      <c r="B33" s="413">
        <f>B31+1</f>
        <v>10</v>
      </c>
      <c r="C33" s="450"/>
      <c r="D33" s="450"/>
      <c r="E33" s="450"/>
      <c r="F33" s="450"/>
      <c r="G33" s="451"/>
      <c r="H33" s="451"/>
      <c r="I33" s="452"/>
      <c r="J33" s="452"/>
      <c r="K33" s="453"/>
      <c r="L33" s="453"/>
      <c r="M33" s="453"/>
      <c r="N33" s="453"/>
      <c r="O33" s="345"/>
      <c r="P33" s="345"/>
      <c r="Q33" s="345"/>
      <c r="R33" s="345"/>
      <c r="S33" s="345"/>
      <c r="T33" s="323" t="s">
        <v>84</v>
      </c>
      <c r="U33" s="324"/>
      <c r="V33" s="325"/>
      <c r="W33" s="151"/>
      <c r="X33" s="152"/>
      <c r="Y33" s="152"/>
      <c r="Z33" s="152"/>
      <c r="AA33" s="152"/>
      <c r="AB33" s="152"/>
      <c r="AC33" s="153"/>
      <c r="AD33" s="151"/>
      <c r="AE33" s="152"/>
      <c r="AF33" s="152"/>
      <c r="AG33" s="152"/>
      <c r="AH33" s="152"/>
      <c r="AI33" s="152"/>
      <c r="AJ33" s="153"/>
      <c r="AK33" s="151"/>
      <c r="AL33" s="152"/>
      <c r="AM33" s="152"/>
      <c r="AN33" s="152"/>
      <c r="AO33" s="152"/>
      <c r="AP33" s="152"/>
      <c r="AQ33" s="153"/>
      <c r="AR33" s="151"/>
      <c r="AS33" s="152"/>
      <c r="AT33" s="152"/>
      <c r="AU33" s="152"/>
      <c r="AV33" s="152"/>
      <c r="AW33" s="152"/>
      <c r="AX33" s="153"/>
      <c r="AY33" s="151"/>
      <c r="AZ33" s="152"/>
      <c r="BA33" s="319"/>
      <c r="BB33" s="446"/>
      <c r="BC33" s="446"/>
      <c r="BD33" s="447"/>
      <c r="BE33" s="447"/>
      <c r="BF33" s="427"/>
      <c r="BG33" s="427"/>
      <c r="BH33" s="427"/>
      <c r="BI33" s="427"/>
      <c r="BJ33" s="427"/>
    </row>
    <row r="34" spans="2:62" ht="20.25" customHeight="1" x14ac:dyDescent="0.4">
      <c r="B34" s="413"/>
      <c r="C34" s="450"/>
      <c r="D34" s="450"/>
      <c r="E34" s="450"/>
      <c r="F34" s="450"/>
      <c r="G34" s="451"/>
      <c r="H34" s="451"/>
      <c r="I34" s="452"/>
      <c r="J34" s="452"/>
      <c r="K34" s="453"/>
      <c r="L34" s="453"/>
      <c r="M34" s="453"/>
      <c r="N34" s="453"/>
      <c r="O34" s="345"/>
      <c r="P34" s="345"/>
      <c r="Q34" s="345"/>
      <c r="R34" s="345"/>
      <c r="S34" s="345"/>
      <c r="T34" s="320" t="s">
        <v>85</v>
      </c>
      <c r="U34" s="321"/>
      <c r="V34" s="322"/>
      <c r="W34" s="157"/>
      <c r="X34" s="158"/>
      <c r="Y34" s="158"/>
      <c r="Z34" s="158"/>
      <c r="AA34" s="158"/>
      <c r="AB34" s="158"/>
      <c r="AC34" s="159"/>
      <c r="AD34" s="157"/>
      <c r="AE34" s="158"/>
      <c r="AF34" s="158"/>
      <c r="AG34" s="158"/>
      <c r="AH34" s="158"/>
      <c r="AI34" s="158"/>
      <c r="AJ34" s="159"/>
      <c r="AK34" s="157"/>
      <c r="AL34" s="158"/>
      <c r="AM34" s="158"/>
      <c r="AN34" s="158"/>
      <c r="AO34" s="158"/>
      <c r="AP34" s="158"/>
      <c r="AQ34" s="159"/>
      <c r="AR34" s="157"/>
      <c r="AS34" s="158"/>
      <c r="AT34" s="158"/>
      <c r="AU34" s="158"/>
      <c r="AV34" s="158"/>
      <c r="AW34" s="158"/>
      <c r="AX34" s="159"/>
      <c r="AY34" s="157"/>
      <c r="AZ34" s="158"/>
      <c r="BA34" s="158"/>
      <c r="BB34" s="428"/>
      <c r="BC34" s="428"/>
      <c r="BD34" s="429"/>
      <c r="BE34" s="429"/>
      <c r="BF34" s="427"/>
      <c r="BG34" s="427"/>
      <c r="BH34" s="427"/>
      <c r="BI34" s="427"/>
      <c r="BJ34" s="427"/>
    </row>
    <row r="35" spans="2:62" ht="20.25" customHeight="1" x14ac:dyDescent="0.4">
      <c r="B35" s="413">
        <f>B33+1</f>
        <v>11</v>
      </c>
      <c r="C35" s="450"/>
      <c r="D35" s="450"/>
      <c r="E35" s="450"/>
      <c r="F35" s="450"/>
      <c r="G35" s="451"/>
      <c r="H35" s="451"/>
      <c r="I35" s="452"/>
      <c r="J35" s="452"/>
      <c r="K35" s="453"/>
      <c r="L35" s="453"/>
      <c r="M35" s="453"/>
      <c r="N35" s="453"/>
      <c r="O35" s="345"/>
      <c r="P35" s="345"/>
      <c r="Q35" s="345"/>
      <c r="R35" s="345"/>
      <c r="S35" s="345"/>
      <c r="T35" s="323" t="s">
        <v>84</v>
      </c>
      <c r="U35" s="324"/>
      <c r="V35" s="325"/>
      <c r="W35" s="151"/>
      <c r="X35" s="152"/>
      <c r="Y35" s="152"/>
      <c r="Z35" s="152"/>
      <c r="AA35" s="152"/>
      <c r="AB35" s="152"/>
      <c r="AC35" s="153"/>
      <c r="AD35" s="151"/>
      <c r="AE35" s="152"/>
      <c r="AF35" s="152"/>
      <c r="AG35" s="152"/>
      <c r="AH35" s="152"/>
      <c r="AI35" s="152"/>
      <c r="AJ35" s="153"/>
      <c r="AK35" s="151"/>
      <c r="AL35" s="152"/>
      <c r="AM35" s="152"/>
      <c r="AN35" s="152"/>
      <c r="AO35" s="152"/>
      <c r="AP35" s="152"/>
      <c r="AQ35" s="153"/>
      <c r="AR35" s="151"/>
      <c r="AS35" s="152"/>
      <c r="AT35" s="152"/>
      <c r="AU35" s="152"/>
      <c r="AV35" s="152"/>
      <c r="AW35" s="152"/>
      <c r="AX35" s="153"/>
      <c r="AY35" s="151"/>
      <c r="AZ35" s="152"/>
      <c r="BA35" s="319"/>
      <c r="BB35" s="446"/>
      <c r="BC35" s="446"/>
      <c r="BD35" s="447"/>
      <c r="BE35" s="447"/>
      <c r="BF35" s="427"/>
      <c r="BG35" s="427"/>
      <c r="BH35" s="427"/>
      <c r="BI35" s="427"/>
      <c r="BJ35" s="427"/>
    </row>
    <row r="36" spans="2:62" ht="20.25" customHeight="1" x14ac:dyDescent="0.4">
      <c r="B36" s="413"/>
      <c r="C36" s="450"/>
      <c r="D36" s="450"/>
      <c r="E36" s="450"/>
      <c r="F36" s="450"/>
      <c r="G36" s="451"/>
      <c r="H36" s="451"/>
      <c r="I36" s="452"/>
      <c r="J36" s="452"/>
      <c r="K36" s="453"/>
      <c r="L36" s="453"/>
      <c r="M36" s="453"/>
      <c r="N36" s="453"/>
      <c r="O36" s="345"/>
      <c r="P36" s="345"/>
      <c r="Q36" s="345"/>
      <c r="R36" s="345"/>
      <c r="S36" s="345"/>
      <c r="T36" s="320" t="s">
        <v>85</v>
      </c>
      <c r="U36" s="321"/>
      <c r="V36" s="322"/>
      <c r="W36" s="157"/>
      <c r="X36" s="158"/>
      <c r="Y36" s="158"/>
      <c r="Z36" s="158"/>
      <c r="AA36" s="158"/>
      <c r="AB36" s="158"/>
      <c r="AC36" s="159"/>
      <c r="AD36" s="157"/>
      <c r="AE36" s="158"/>
      <c r="AF36" s="158"/>
      <c r="AG36" s="158"/>
      <c r="AH36" s="158"/>
      <c r="AI36" s="158"/>
      <c r="AJ36" s="159"/>
      <c r="AK36" s="157"/>
      <c r="AL36" s="158"/>
      <c r="AM36" s="158"/>
      <c r="AN36" s="158"/>
      <c r="AO36" s="158"/>
      <c r="AP36" s="158"/>
      <c r="AQ36" s="159"/>
      <c r="AR36" s="157"/>
      <c r="AS36" s="158"/>
      <c r="AT36" s="158"/>
      <c r="AU36" s="158"/>
      <c r="AV36" s="158"/>
      <c r="AW36" s="158"/>
      <c r="AX36" s="159"/>
      <c r="AY36" s="157"/>
      <c r="AZ36" s="158"/>
      <c r="BA36" s="158"/>
      <c r="BB36" s="428"/>
      <c r="BC36" s="428"/>
      <c r="BD36" s="429"/>
      <c r="BE36" s="429"/>
      <c r="BF36" s="427"/>
      <c r="BG36" s="427"/>
      <c r="BH36" s="427"/>
      <c r="BI36" s="427"/>
      <c r="BJ36" s="427"/>
    </row>
    <row r="37" spans="2:62" ht="20.25" customHeight="1" x14ac:dyDescent="0.4">
      <c r="B37" s="413">
        <f>B35+1</f>
        <v>12</v>
      </c>
      <c r="C37" s="450"/>
      <c r="D37" s="450"/>
      <c r="E37" s="450"/>
      <c r="F37" s="450"/>
      <c r="G37" s="451"/>
      <c r="H37" s="451"/>
      <c r="I37" s="452"/>
      <c r="J37" s="452"/>
      <c r="K37" s="453"/>
      <c r="L37" s="453"/>
      <c r="M37" s="453"/>
      <c r="N37" s="453"/>
      <c r="O37" s="345"/>
      <c r="P37" s="345"/>
      <c r="Q37" s="345"/>
      <c r="R37" s="345"/>
      <c r="S37" s="345"/>
      <c r="T37" s="323" t="s">
        <v>84</v>
      </c>
      <c r="U37" s="324"/>
      <c r="V37" s="325"/>
      <c r="W37" s="151"/>
      <c r="X37" s="152"/>
      <c r="Y37" s="152"/>
      <c r="Z37" s="152"/>
      <c r="AA37" s="152"/>
      <c r="AB37" s="152"/>
      <c r="AC37" s="153"/>
      <c r="AD37" s="151"/>
      <c r="AE37" s="152"/>
      <c r="AF37" s="152"/>
      <c r="AG37" s="152"/>
      <c r="AH37" s="152"/>
      <c r="AI37" s="152"/>
      <c r="AJ37" s="153"/>
      <c r="AK37" s="151"/>
      <c r="AL37" s="152"/>
      <c r="AM37" s="152"/>
      <c r="AN37" s="152"/>
      <c r="AO37" s="152"/>
      <c r="AP37" s="152"/>
      <c r="AQ37" s="153"/>
      <c r="AR37" s="151"/>
      <c r="AS37" s="152"/>
      <c r="AT37" s="152"/>
      <c r="AU37" s="152"/>
      <c r="AV37" s="152"/>
      <c r="AW37" s="152"/>
      <c r="AX37" s="153"/>
      <c r="AY37" s="151"/>
      <c r="AZ37" s="152"/>
      <c r="BA37" s="319"/>
      <c r="BB37" s="446"/>
      <c r="BC37" s="446"/>
      <c r="BD37" s="447"/>
      <c r="BE37" s="447"/>
      <c r="BF37" s="427"/>
      <c r="BG37" s="427"/>
      <c r="BH37" s="427"/>
      <c r="BI37" s="427"/>
      <c r="BJ37" s="427"/>
    </row>
    <row r="38" spans="2:62" ht="20.25" customHeight="1" x14ac:dyDescent="0.4">
      <c r="B38" s="413"/>
      <c r="C38" s="450"/>
      <c r="D38" s="450"/>
      <c r="E38" s="450"/>
      <c r="F38" s="450"/>
      <c r="G38" s="451"/>
      <c r="H38" s="451"/>
      <c r="I38" s="452"/>
      <c r="J38" s="452"/>
      <c r="K38" s="453"/>
      <c r="L38" s="453"/>
      <c r="M38" s="453"/>
      <c r="N38" s="453"/>
      <c r="O38" s="345"/>
      <c r="P38" s="345"/>
      <c r="Q38" s="345"/>
      <c r="R38" s="345"/>
      <c r="S38" s="345"/>
      <c r="T38" s="320" t="s">
        <v>85</v>
      </c>
      <c r="U38" s="321"/>
      <c r="V38" s="322"/>
      <c r="W38" s="157"/>
      <c r="X38" s="158"/>
      <c r="Y38" s="158"/>
      <c r="Z38" s="158"/>
      <c r="AA38" s="158"/>
      <c r="AB38" s="158"/>
      <c r="AC38" s="159"/>
      <c r="AD38" s="157"/>
      <c r="AE38" s="158"/>
      <c r="AF38" s="158"/>
      <c r="AG38" s="158"/>
      <c r="AH38" s="158"/>
      <c r="AI38" s="158"/>
      <c r="AJ38" s="159"/>
      <c r="AK38" s="157"/>
      <c r="AL38" s="158"/>
      <c r="AM38" s="158"/>
      <c r="AN38" s="158"/>
      <c r="AO38" s="158"/>
      <c r="AP38" s="158"/>
      <c r="AQ38" s="159"/>
      <c r="AR38" s="157"/>
      <c r="AS38" s="158"/>
      <c r="AT38" s="158"/>
      <c r="AU38" s="158"/>
      <c r="AV38" s="158"/>
      <c r="AW38" s="158"/>
      <c r="AX38" s="159"/>
      <c r="AY38" s="157"/>
      <c r="AZ38" s="158"/>
      <c r="BA38" s="158"/>
      <c r="BB38" s="428"/>
      <c r="BC38" s="428"/>
      <c r="BD38" s="429"/>
      <c r="BE38" s="429"/>
      <c r="BF38" s="427"/>
      <c r="BG38" s="427"/>
      <c r="BH38" s="427"/>
      <c r="BI38" s="427"/>
      <c r="BJ38" s="427"/>
    </row>
    <row r="39" spans="2:62" ht="20.25" customHeight="1" x14ac:dyDescent="0.4">
      <c r="B39" s="413">
        <f>B37+1</f>
        <v>13</v>
      </c>
      <c r="C39" s="450"/>
      <c r="D39" s="450"/>
      <c r="E39" s="450"/>
      <c r="F39" s="450"/>
      <c r="G39" s="451"/>
      <c r="H39" s="451"/>
      <c r="I39" s="452"/>
      <c r="J39" s="452"/>
      <c r="K39" s="453"/>
      <c r="L39" s="453"/>
      <c r="M39" s="453"/>
      <c r="N39" s="453"/>
      <c r="O39" s="345"/>
      <c r="P39" s="345"/>
      <c r="Q39" s="345"/>
      <c r="R39" s="345"/>
      <c r="S39" s="345"/>
      <c r="T39" s="323" t="s">
        <v>84</v>
      </c>
      <c r="U39" s="324"/>
      <c r="V39" s="325"/>
      <c r="W39" s="151"/>
      <c r="X39" s="152"/>
      <c r="Y39" s="152"/>
      <c r="Z39" s="152"/>
      <c r="AA39" s="152"/>
      <c r="AB39" s="152"/>
      <c r="AC39" s="153"/>
      <c r="AD39" s="151"/>
      <c r="AE39" s="152"/>
      <c r="AF39" s="152"/>
      <c r="AG39" s="152"/>
      <c r="AH39" s="152"/>
      <c r="AI39" s="152"/>
      <c r="AJ39" s="153"/>
      <c r="AK39" s="151"/>
      <c r="AL39" s="152"/>
      <c r="AM39" s="152"/>
      <c r="AN39" s="152"/>
      <c r="AO39" s="152"/>
      <c r="AP39" s="152"/>
      <c r="AQ39" s="153"/>
      <c r="AR39" s="151"/>
      <c r="AS39" s="152"/>
      <c r="AT39" s="152"/>
      <c r="AU39" s="152"/>
      <c r="AV39" s="152"/>
      <c r="AW39" s="152"/>
      <c r="AX39" s="153"/>
      <c r="AY39" s="151"/>
      <c r="AZ39" s="152"/>
      <c r="BA39" s="319"/>
      <c r="BB39" s="446"/>
      <c r="BC39" s="446"/>
      <c r="BD39" s="447"/>
      <c r="BE39" s="447"/>
      <c r="BF39" s="427"/>
      <c r="BG39" s="427"/>
      <c r="BH39" s="427"/>
      <c r="BI39" s="427"/>
      <c r="BJ39" s="427"/>
    </row>
    <row r="40" spans="2:62" ht="20.25" customHeight="1" x14ac:dyDescent="0.4">
      <c r="B40" s="413"/>
      <c r="C40" s="450"/>
      <c r="D40" s="450"/>
      <c r="E40" s="450"/>
      <c r="F40" s="450"/>
      <c r="G40" s="451"/>
      <c r="H40" s="451"/>
      <c r="I40" s="452"/>
      <c r="J40" s="452"/>
      <c r="K40" s="453"/>
      <c r="L40" s="453"/>
      <c r="M40" s="453"/>
      <c r="N40" s="453"/>
      <c r="O40" s="345"/>
      <c r="P40" s="345"/>
      <c r="Q40" s="345"/>
      <c r="R40" s="345"/>
      <c r="S40" s="345"/>
      <c r="T40" s="320" t="s">
        <v>85</v>
      </c>
      <c r="U40" s="321"/>
      <c r="V40" s="322"/>
      <c r="W40" s="157"/>
      <c r="X40" s="158"/>
      <c r="Y40" s="158"/>
      <c r="Z40" s="158"/>
      <c r="AA40" s="158"/>
      <c r="AB40" s="158"/>
      <c r="AC40" s="159"/>
      <c r="AD40" s="157"/>
      <c r="AE40" s="158"/>
      <c r="AF40" s="158"/>
      <c r="AG40" s="158"/>
      <c r="AH40" s="158"/>
      <c r="AI40" s="158"/>
      <c r="AJ40" s="159"/>
      <c r="AK40" s="157"/>
      <c r="AL40" s="158"/>
      <c r="AM40" s="158"/>
      <c r="AN40" s="158"/>
      <c r="AO40" s="158"/>
      <c r="AP40" s="158"/>
      <c r="AQ40" s="159"/>
      <c r="AR40" s="157"/>
      <c r="AS40" s="158"/>
      <c r="AT40" s="158"/>
      <c r="AU40" s="158"/>
      <c r="AV40" s="158"/>
      <c r="AW40" s="158"/>
      <c r="AX40" s="159"/>
      <c r="AY40" s="157"/>
      <c r="AZ40" s="158"/>
      <c r="BA40" s="158"/>
      <c r="BB40" s="428"/>
      <c r="BC40" s="428"/>
      <c r="BD40" s="429"/>
      <c r="BE40" s="429"/>
      <c r="BF40" s="427"/>
      <c r="BG40" s="427"/>
      <c r="BH40" s="427"/>
      <c r="BI40" s="427"/>
      <c r="BJ40" s="427"/>
    </row>
    <row r="41" spans="2:62" ht="20.25" customHeight="1" x14ac:dyDescent="0.4">
      <c r="B41" s="413">
        <f>B39+1</f>
        <v>14</v>
      </c>
      <c r="C41" s="450"/>
      <c r="D41" s="450"/>
      <c r="E41" s="450"/>
      <c r="F41" s="450"/>
      <c r="G41" s="451"/>
      <c r="H41" s="451"/>
      <c r="I41" s="452"/>
      <c r="J41" s="452"/>
      <c r="K41" s="453"/>
      <c r="L41" s="453"/>
      <c r="M41" s="453"/>
      <c r="N41" s="453"/>
      <c r="O41" s="345"/>
      <c r="P41" s="345"/>
      <c r="Q41" s="345"/>
      <c r="R41" s="345"/>
      <c r="S41" s="345"/>
      <c r="T41" s="323" t="s">
        <v>84</v>
      </c>
      <c r="U41" s="324"/>
      <c r="V41" s="325"/>
      <c r="W41" s="151"/>
      <c r="X41" s="152"/>
      <c r="Y41" s="152"/>
      <c r="Z41" s="152"/>
      <c r="AA41" s="152"/>
      <c r="AB41" s="152"/>
      <c r="AC41" s="153"/>
      <c r="AD41" s="151"/>
      <c r="AE41" s="152"/>
      <c r="AF41" s="152"/>
      <c r="AG41" s="152"/>
      <c r="AH41" s="152"/>
      <c r="AI41" s="152"/>
      <c r="AJ41" s="153"/>
      <c r="AK41" s="151"/>
      <c r="AL41" s="152"/>
      <c r="AM41" s="152"/>
      <c r="AN41" s="152"/>
      <c r="AO41" s="152"/>
      <c r="AP41" s="152"/>
      <c r="AQ41" s="153"/>
      <c r="AR41" s="151"/>
      <c r="AS41" s="152"/>
      <c r="AT41" s="152"/>
      <c r="AU41" s="152"/>
      <c r="AV41" s="152"/>
      <c r="AW41" s="152"/>
      <c r="AX41" s="153"/>
      <c r="AY41" s="151"/>
      <c r="AZ41" s="152"/>
      <c r="BA41" s="319"/>
      <c r="BB41" s="446"/>
      <c r="BC41" s="446"/>
      <c r="BD41" s="447"/>
      <c r="BE41" s="447"/>
      <c r="BF41" s="427"/>
      <c r="BG41" s="427"/>
      <c r="BH41" s="427"/>
      <c r="BI41" s="427"/>
      <c r="BJ41" s="427"/>
    </row>
    <row r="42" spans="2:62" ht="20.25" customHeight="1" x14ac:dyDescent="0.4">
      <c r="B42" s="413"/>
      <c r="C42" s="450"/>
      <c r="D42" s="450"/>
      <c r="E42" s="450"/>
      <c r="F42" s="450"/>
      <c r="G42" s="451"/>
      <c r="H42" s="451"/>
      <c r="I42" s="452"/>
      <c r="J42" s="452"/>
      <c r="K42" s="453"/>
      <c r="L42" s="453"/>
      <c r="M42" s="453"/>
      <c r="N42" s="453"/>
      <c r="O42" s="345"/>
      <c r="P42" s="345"/>
      <c r="Q42" s="345"/>
      <c r="R42" s="345"/>
      <c r="S42" s="345"/>
      <c r="T42" s="320" t="s">
        <v>85</v>
      </c>
      <c r="U42" s="321"/>
      <c r="V42" s="322"/>
      <c r="W42" s="157"/>
      <c r="X42" s="158"/>
      <c r="Y42" s="158"/>
      <c r="Z42" s="158"/>
      <c r="AA42" s="158"/>
      <c r="AB42" s="158"/>
      <c r="AC42" s="159"/>
      <c r="AD42" s="157"/>
      <c r="AE42" s="158"/>
      <c r="AF42" s="158"/>
      <c r="AG42" s="158"/>
      <c r="AH42" s="158"/>
      <c r="AI42" s="158"/>
      <c r="AJ42" s="159"/>
      <c r="AK42" s="157"/>
      <c r="AL42" s="158"/>
      <c r="AM42" s="158"/>
      <c r="AN42" s="158"/>
      <c r="AO42" s="158"/>
      <c r="AP42" s="158"/>
      <c r="AQ42" s="159"/>
      <c r="AR42" s="157"/>
      <c r="AS42" s="158"/>
      <c r="AT42" s="158"/>
      <c r="AU42" s="158"/>
      <c r="AV42" s="158"/>
      <c r="AW42" s="158"/>
      <c r="AX42" s="159"/>
      <c r="AY42" s="157"/>
      <c r="AZ42" s="158"/>
      <c r="BA42" s="158"/>
      <c r="BB42" s="428"/>
      <c r="BC42" s="428"/>
      <c r="BD42" s="429"/>
      <c r="BE42" s="429"/>
      <c r="BF42" s="427"/>
      <c r="BG42" s="427"/>
      <c r="BH42" s="427"/>
      <c r="BI42" s="427"/>
      <c r="BJ42" s="427"/>
    </row>
    <row r="43" spans="2:62" ht="20.25" customHeight="1" x14ac:dyDescent="0.4">
      <c r="B43" s="413">
        <f>B41+1</f>
        <v>15</v>
      </c>
      <c r="C43" s="450"/>
      <c r="D43" s="450"/>
      <c r="E43" s="450"/>
      <c r="F43" s="450"/>
      <c r="G43" s="451"/>
      <c r="H43" s="451"/>
      <c r="I43" s="452"/>
      <c r="J43" s="452"/>
      <c r="K43" s="453"/>
      <c r="L43" s="453"/>
      <c r="M43" s="453"/>
      <c r="N43" s="453"/>
      <c r="O43" s="345"/>
      <c r="P43" s="345"/>
      <c r="Q43" s="345"/>
      <c r="R43" s="345"/>
      <c r="S43" s="345"/>
      <c r="T43" s="323" t="s">
        <v>84</v>
      </c>
      <c r="U43" s="324"/>
      <c r="V43" s="325"/>
      <c r="W43" s="151"/>
      <c r="X43" s="152"/>
      <c r="Y43" s="152"/>
      <c r="Z43" s="152"/>
      <c r="AA43" s="152"/>
      <c r="AB43" s="152"/>
      <c r="AC43" s="153"/>
      <c r="AD43" s="151"/>
      <c r="AE43" s="152"/>
      <c r="AF43" s="152"/>
      <c r="AG43" s="152"/>
      <c r="AH43" s="152"/>
      <c r="AI43" s="152"/>
      <c r="AJ43" s="153"/>
      <c r="AK43" s="151"/>
      <c r="AL43" s="152"/>
      <c r="AM43" s="152"/>
      <c r="AN43" s="152"/>
      <c r="AO43" s="152"/>
      <c r="AP43" s="152"/>
      <c r="AQ43" s="153"/>
      <c r="AR43" s="151"/>
      <c r="AS43" s="152"/>
      <c r="AT43" s="152"/>
      <c r="AU43" s="152"/>
      <c r="AV43" s="152"/>
      <c r="AW43" s="152"/>
      <c r="AX43" s="153"/>
      <c r="AY43" s="151"/>
      <c r="AZ43" s="152"/>
      <c r="BA43" s="319"/>
      <c r="BB43" s="446"/>
      <c r="BC43" s="446"/>
      <c r="BD43" s="447"/>
      <c r="BE43" s="447"/>
      <c r="BF43" s="427"/>
      <c r="BG43" s="427"/>
      <c r="BH43" s="427"/>
      <c r="BI43" s="427"/>
      <c r="BJ43" s="427"/>
    </row>
    <row r="44" spans="2:62" ht="20.25" customHeight="1" x14ac:dyDescent="0.4">
      <c r="B44" s="413"/>
      <c r="C44" s="450"/>
      <c r="D44" s="450"/>
      <c r="E44" s="450"/>
      <c r="F44" s="450"/>
      <c r="G44" s="451"/>
      <c r="H44" s="451"/>
      <c r="I44" s="452"/>
      <c r="J44" s="452"/>
      <c r="K44" s="453"/>
      <c r="L44" s="453"/>
      <c r="M44" s="453"/>
      <c r="N44" s="453"/>
      <c r="O44" s="345"/>
      <c r="P44" s="345"/>
      <c r="Q44" s="345"/>
      <c r="R44" s="345"/>
      <c r="S44" s="345"/>
      <c r="T44" s="320" t="s">
        <v>85</v>
      </c>
      <c r="U44" s="321"/>
      <c r="V44" s="322"/>
      <c r="W44" s="157"/>
      <c r="X44" s="158"/>
      <c r="Y44" s="158"/>
      <c r="Z44" s="158"/>
      <c r="AA44" s="158"/>
      <c r="AB44" s="158"/>
      <c r="AC44" s="159"/>
      <c r="AD44" s="157"/>
      <c r="AE44" s="158"/>
      <c r="AF44" s="158"/>
      <c r="AG44" s="158"/>
      <c r="AH44" s="158"/>
      <c r="AI44" s="158"/>
      <c r="AJ44" s="159"/>
      <c r="AK44" s="157"/>
      <c r="AL44" s="158"/>
      <c r="AM44" s="158"/>
      <c r="AN44" s="158"/>
      <c r="AO44" s="158"/>
      <c r="AP44" s="158"/>
      <c r="AQ44" s="159"/>
      <c r="AR44" s="157"/>
      <c r="AS44" s="158"/>
      <c r="AT44" s="158"/>
      <c r="AU44" s="158"/>
      <c r="AV44" s="158"/>
      <c r="AW44" s="158"/>
      <c r="AX44" s="159"/>
      <c r="AY44" s="157"/>
      <c r="AZ44" s="158"/>
      <c r="BA44" s="158"/>
      <c r="BB44" s="428"/>
      <c r="BC44" s="428"/>
      <c r="BD44" s="429"/>
      <c r="BE44" s="429"/>
      <c r="BF44" s="427"/>
      <c r="BG44" s="427"/>
      <c r="BH44" s="427"/>
      <c r="BI44" s="427"/>
      <c r="BJ44" s="427"/>
    </row>
    <row r="45" spans="2:62" ht="20.25" customHeight="1" x14ac:dyDescent="0.4">
      <c r="B45" s="413">
        <f>B43+1</f>
        <v>16</v>
      </c>
      <c r="C45" s="450"/>
      <c r="D45" s="450"/>
      <c r="E45" s="450"/>
      <c r="F45" s="450"/>
      <c r="G45" s="451"/>
      <c r="H45" s="451"/>
      <c r="I45" s="452"/>
      <c r="J45" s="452"/>
      <c r="K45" s="453"/>
      <c r="L45" s="453"/>
      <c r="M45" s="453"/>
      <c r="N45" s="453"/>
      <c r="O45" s="345"/>
      <c r="P45" s="345"/>
      <c r="Q45" s="345"/>
      <c r="R45" s="345"/>
      <c r="S45" s="345"/>
      <c r="T45" s="323" t="s">
        <v>84</v>
      </c>
      <c r="U45" s="324"/>
      <c r="V45" s="325"/>
      <c r="W45" s="151"/>
      <c r="X45" s="152"/>
      <c r="Y45" s="152"/>
      <c r="Z45" s="152"/>
      <c r="AA45" s="152"/>
      <c r="AB45" s="152"/>
      <c r="AC45" s="153"/>
      <c r="AD45" s="151"/>
      <c r="AE45" s="152"/>
      <c r="AF45" s="152"/>
      <c r="AG45" s="152"/>
      <c r="AH45" s="152"/>
      <c r="AI45" s="152"/>
      <c r="AJ45" s="153"/>
      <c r="AK45" s="151"/>
      <c r="AL45" s="152"/>
      <c r="AM45" s="152"/>
      <c r="AN45" s="152"/>
      <c r="AO45" s="152"/>
      <c r="AP45" s="152"/>
      <c r="AQ45" s="153"/>
      <c r="AR45" s="151"/>
      <c r="AS45" s="152"/>
      <c r="AT45" s="152"/>
      <c r="AU45" s="152"/>
      <c r="AV45" s="152"/>
      <c r="AW45" s="152"/>
      <c r="AX45" s="153"/>
      <c r="AY45" s="151"/>
      <c r="AZ45" s="152"/>
      <c r="BA45" s="319"/>
      <c r="BB45" s="446"/>
      <c r="BC45" s="446"/>
      <c r="BD45" s="447"/>
      <c r="BE45" s="447"/>
      <c r="BF45" s="427"/>
      <c r="BG45" s="427"/>
      <c r="BH45" s="427"/>
      <c r="BI45" s="427"/>
      <c r="BJ45" s="427"/>
    </row>
    <row r="46" spans="2:62" ht="20.25" customHeight="1" x14ac:dyDescent="0.4">
      <c r="B46" s="413"/>
      <c r="C46" s="450"/>
      <c r="D46" s="450"/>
      <c r="E46" s="450"/>
      <c r="F46" s="450"/>
      <c r="G46" s="451"/>
      <c r="H46" s="451"/>
      <c r="I46" s="452"/>
      <c r="J46" s="452"/>
      <c r="K46" s="453"/>
      <c r="L46" s="453"/>
      <c r="M46" s="453"/>
      <c r="N46" s="453"/>
      <c r="O46" s="345"/>
      <c r="P46" s="345"/>
      <c r="Q46" s="345"/>
      <c r="R46" s="345"/>
      <c r="S46" s="345"/>
      <c r="T46" s="320" t="s">
        <v>85</v>
      </c>
      <c r="U46" s="321"/>
      <c r="V46" s="322"/>
      <c r="W46" s="157"/>
      <c r="X46" s="158"/>
      <c r="Y46" s="158"/>
      <c r="Z46" s="158"/>
      <c r="AA46" s="158"/>
      <c r="AB46" s="158"/>
      <c r="AC46" s="159"/>
      <c r="AD46" s="157"/>
      <c r="AE46" s="158"/>
      <c r="AF46" s="158"/>
      <c r="AG46" s="158"/>
      <c r="AH46" s="158"/>
      <c r="AI46" s="158"/>
      <c r="AJ46" s="159"/>
      <c r="AK46" s="157"/>
      <c r="AL46" s="158"/>
      <c r="AM46" s="158"/>
      <c r="AN46" s="158"/>
      <c r="AO46" s="158"/>
      <c r="AP46" s="158"/>
      <c r="AQ46" s="159"/>
      <c r="AR46" s="157"/>
      <c r="AS46" s="158"/>
      <c r="AT46" s="158"/>
      <c r="AU46" s="158"/>
      <c r="AV46" s="158"/>
      <c r="AW46" s="158"/>
      <c r="AX46" s="159"/>
      <c r="AY46" s="157"/>
      <c r="AZ46" s="158"/>
      <c r="BA46" s="158"/>
      <c r="BB46" s="428"/>
      <c r="BC46" s="428"/>
      <c r="BD46" s="429"/>
      <c r="BE46" s="429"/>
      <c r="BF46" s="427"/>
      <c r="BG46" s="427"/>
      <c r="BH46" s="427"/>
      <c r="BI46" s="427"/>
      <c r="BJ46" s="427"/>
    </row>
    <row r="47" spans="2:62" ht="20.25" customHeight="1" x14ac:dyDescent="0.4">
      <c r="B47" s="413">
        <f>B45+1</f>
        <v>17</v>
      </c>
      <c r="C47" s="450"/>
      <c r="D47" s="450"/>
      <c r="E47" s="450"/>
      <c r="F47" s="450"/>
      <c r="G47" s="451"/>
      <c r="H47" s="451"/>
      <c r="I47" s="452"/>
      <c r="J47" s="452"/>
      <c r="K47" s="453"/>
      <c r="L47" s="453"/>
      <c r="M47" s="453"/>
      <c r="N47" s="453"/>
      <c r="O47" s="345"/>
      <c r="P47" s="345"/>
      <c r="Q47" s="345"/>
      <c r="R47" s="345"/>
      <c r="S47" s="345"/>
      <c r="T47" s="323" t="s">
        <v>84</v>
      </c>
      <c r="U47" s="324"/>
      <c r="V47" s="325"/>
      <c r="W47" s="151"/>
      <c r="X47" s="152"/>
      <c r="Y47" s="152"/>
      <c r="Z47" s="152"/>
      <c r="AA47" s="152"/>
      <c r="AB47" s="152"/>
      <c r="AC47" s="153"/>
      <c r="AD47" s="151"/>
      <c r="AE47" s="152"/>
      <c r="AF47" s="152"/>
      <c r="AG47" s="152"/>
      <c r="AH47" s="152"/>
      <c r="AI47" s="152"/>
      <c r="AJ47" s="153"/>
      <c r="AK47" s="151"/>
      <c r="AL47" s="152"/>
      <c r="AM47" s="152"/>
      <c r="AN47" s="152"/>
      <c r="AO47" s="152"/>
      <c r="AP47" s="152"/>
      <c r="AQ47" s="153"/>
      <c r="AR47" s="151"/>
      <c r="AS47" s="152"/>
      <c r="AT47" s="152"/>
      <c r="AU47" s="152"/>
      <c r="AV47" s="152"/>
      <c r="AW47" s="152"/>
      <c r="AX47" s="153"/>
      <c r="AY47" s="151"/>
      <c r="AZ47" s="152"/>
      <c r="BA47" s="319"/>
      <c r="BB47" s="446"/>
      <c r="BC47" s="446"/>
      <c r="BD47" s="447"/>
      <c r="BE47" s="447"/>
      <c r="BF47" s="427"/>
      <c r="BG47" s="427"/>
      <c r="BH47" s="427"/>
      <c r="BI47" s="427"/>
      <c r="BJ47" s="427"/>
    </row>
    <row r="48" spans="2:62" ht="20.25" customHeight="1" x14ac:dyDescent="0.4">
      <c r="B48" s="413"/>
      <c r="C48" s="450"/>
      <c r="D48" s="450"/>
      <c r="E48" s="450"/>
      <c r="F48" s="450"/>
      <c r="G48" s="451"/>
      <c r="H48" s="451"/>
      <c r="I48" s="452"/>
      <c r="J48" s="452"/>
      <c r="K48" s="453"/>
      <c r="L48" s="453"/>
      <c r="M48" s="453"/>
      <c r="N48" s="453"/>
      <c r="O48" s="345"/>
      <c r="P48" s="345"/>
      <c r="Q48" s="345"/>
      <c r="R48" s="345"/>
      <c r="S48" s="345"/>
      <c r="T48" s="320" t="s">
        <v>85</v>
      </c>
      <c r="U48" s="321"/>
      <c r="V48" s="322"/>
      <c r="W48" s="157"/>
      <c r="X48" s="158"/>
      <c r="Y48" s="158"/>
      <c r="Z48" s="158"/>
      <c r="AA48" s="158"/>
      <c r="AB48" s="158"/>
      <c r="AC48" s="159"/>
      <c r="AD48" s="157"/>
      <c r="AE48" s="158"/>
      <c r="AF48" s="158"/>
      <c r="AG48" s="158"/>
      <c r="AH48" s="158"/>
      <c r="AI48" s="158"/>
      <c r="AJ48" s="159"/>
      <c r="AK48" s="157"/>
      <c r="AL48" s="158"/>
      <c r="AM48" s="158"/>
      <c r="AN48" s="158"/>
      <c r="AO48" s="158"/>
      <c r="AP48" s="158"/>
      <c r="AQ48" s="159"/>
      <c r="AR48" s="157"/>
      <c r="AS48" s="158"/>
      <c r="AT48" s="158"/>
      <c r="AU48" s="158"/>
      <c r="AV48" s="158"/>
      <c r="AW48" s="158"/>
      <c r="AX48" s="159"/>
      <c r="AY48" s="157"/>
      <c r="AZ48" s="158"/>
      <c r="BA48" s="158"/>
      <c r="BB48" s="428"/>
      <c r="BC48" s="428"/>
      <c r="BD48" s="429"/>
      <c r="BE48" s="429"/>
      <c r="BF48" s="427"/>
      <c r="BG48" s="427"/>
      <c r="BH48" s="427"/>
      <c r="BI48" s="427"/>
      <c r="BJ48" s="427"/>
    </row>
    <row r="49" spans="2:62" ht="20.25" customHeight="1" x14ac:dyDescent="0.4">
      <c r="B49" s="413">
        <f>B47+1</f>
        <v>18</v>
      </c>
      <c r="C49" s="450"/>
      <c r="D49" s="450"/>
      <c r="E49" s="450"/>
      <c r="F49" s="450"/>
      <c r="G49" s="451"/>
      <c r="H49" s="451"/>
      <c r="I49" s="452"/>
      <c r="J49" s="452"/>
      <c r="K49" s="453"/>
      <c r="L49" s="453"/>
      <c r="M49" s="453"/>
      <c r="N49" s="453"/>
      <c r="O49" s="345"/>
      <c r="P49" s="345"/>
      <c r="Q49" s="345"/>
      <c r="R49" s="345"/>
      <c r="S49" s="345"/>
      <c r="T49" s="323" t="s">
        <v>84</v>
      </c>
      <c r="U49" s="324"/>
      <c r="V49" s="325"/>
      <c r="W49" s="151"/>
      <c r="X49" s="152"/>
      <c r="Y49" s="152"/>
      <c r="Z49" s="152"/>
      <c r="AA49" s="152"/>
      <c r="AB49" s="152"/>
      <c r="AC49" s="153"/>
      <c r="AD49" s="151"/>
      <c r="AE49" s="152"/>
      <c r="AF49" s="152"/>
      <c r="AG49" s="152"/>
      <c r="AH49" s="152"/>
      <c r="AI49" s="152"/>
      <c r="AJ49" s="153"/>
      <c r="AK49" s="151"/>
      <c r="AL49" s="152"/>
      <c r="AM49" s="152"/>
      <c r="AN49" s="152"/>
      <c r="AO49" s="152"/>
      <c r="AP49" s="152"/>
      <c r="AQ49" s="153"/>
      <c r="AR49" s="151"/>
      <c r="AS49" s="152"/>
      <c r="AT49" s="152"/>
      <c r="AU49" s="152"/>
      <c r="AV49" s="152"/>
      <c r="AW49" s="152"/>
      <c r="AX49" s="153"/>
      <c r="AY49" s="151"/>
      <c r="AZ49" s="152"/>
      <c r="BA49" s="319"/>
      <c r="BB49" s="446"/>
      <c r="BC49" s="446"/>
      <c r="BD49" s="447"/>
      <c r="BE49" s="447"/>
      <c r="BF49" s="427"/>
      <c r="BG49" s="427"/>
      <c r="BH49" s="427"/>
      <c r="BI49" s="427"/>
      <c r="BJ49" s="427"/>
    </row>
    <row r="50" spans="2:62" ht="20.25" customHeight="1" x14ac:dyDescent="0.4">
      <c r="B50" s="413"/>
      <c r="C50" s="450"/>
      <c r="D50" s="450"/>
      <c r="E50" s="450"/>
      <c r="F50" s="450"/>
      <c r="G50" s="451"/>
      <c r="H50" s="451"/>
      <c r="I50" s="452"/>
      <c r="J50" s="452"/>
      <c r="K50" s="453"/>
      <c r="L50" s="453"/>
      <c r="M50" s="453"/>
      <c r="N50" s="453"/>
      <c r="O50" s="345"/>
      <c r="P50" s="345"/>
      <c r="Q50" s="345"/>
      <c r="R50" s="345"/>
      <c r="S50" s="345"/>
      <c r="T50" s="320" t="s">
        <v>85</v>
      </c>
      <c r="U50" s="321"/>
      <c r="V50" s="322"/>
      <c r="W50" s="157"/>
      <c r="X50" s="158"/>
      <c r="Y50" s="158"/>
      <c r="Z50" s="158"/>
      <c r="AA50" s="158"/>
      <c r="AB50" s="158"/>
      <c r="AC50" s="159"/>
      <c r="AD50" s="157"/>
      <c r="AE50" s="158"/>
      <c r="AF50" s="158"/>
      <c r="AG50" s="158"/>
      <c r="AH50" s="158"/>
      <c r="AI50" s="158"/>
      <c r="AJ50" s="159"/>
      <c r="AK50" s="157"/>
      <c r="AL50" s="158"/>
      <c r="AM50" s="158"/>
      <c r="AN50" s="158"/>
      <c r="AO50" s="158"/>
      <c r="AP50" s="158"/>
      <c r="AQ50" s="159"/>
      <c r="AR50" s="157"/>
      <c r="AS50" s="158"/>
      <c r="AT50" s="158"/>
      <c r="AU50" s="158"/>
      <c r="AV50" s="158"/>
      <c r="AW50" s="158"/>
      <c r="AX50" s="159"/>
      <c r="AY50" s="157"/>
      <c r="AZ50" s="158"/>
      <c r="BA50" s="158"/>
      <c r="BB50" s="428"/>
      <c r="BC50" s="428"/>
      <c r="BD50" s="429"/>
      <c r="BE50" s="429"/>
      <c r="BF50" s="427"/>
      <c r="BG50" s="427"/>
      <c r="BH50" s="427"/>
      <c r="BI50" s="427"/>
      <c r="BJ50" s="427"/>
    </row>
    <row r="51" spans="2:62" ht="20.25" customHeight="1" x14ac:dyDescent="0.4">
      <c r="B51" s="413">
        <f>B49+1</f>
        <v>19</v>
      </c>
      <c r="C51" s="450"/>
      <c r="D51" s="450"/>
      <c r="E51" s="450"/>
      <c r="F51" s="450"/>
      <c r="G51" s="451"/>
      <c r="H51" s="451"/>
      <c r="I51" s="452"/>
      <c r="J51" s="452"/>
      <c r="K51" s="453"/>
      <c r="L51" s="453"/>
      <c r="M51" s="453"/>
      <c r="N51" s="453"/>
      <c r="O51" s="345"/>
      <c r="P51" s="345"/>
      <c r="Q51" s="345"/>
      <c r="R51" s="345"/>
      <c r="S51" s="345"/>
      <c r="T51" s="316" t="s">
        <v>84</v>
      </c>
      <c r="U51" s="317"/>
      <c r="V51" s="318"/>
      <c r="W51" s="151"/>
      <c r="X51" s="152"/>
      <c r="Y51" s="152"/>
      <c r="Z51" s="152"/>
      <c r="AA51" s="152"/>
      <c r="AB51" s="152"/>
      <c r="AC51" s="153"/>
      <c r="AD51" s="151"/>
      <c r="AE51" s="152"/>
      <c r="AF51" s="152"/>
      <c r="AG51" s="152"/>
      <c r="AH51" s="152"/>
      <c r="AI51" s="152"/>
      <c r="AJ51" s="153"/>
      <c r="AK51" s="151"/>
      <c r="AL51" s="152"/>
      <c r="AM51" s="152"/>
      <c r="AN51" s="152"/>
      <c r="AO51" s="152"/>
      <c r="AP51" s="152"/>
      <c r="AQ51" s="153"/>
      <c r="AR51" s="151"/>
      <c r="AS51" s="152"/>
      <c r="AT51" s="152"/>
      <c r="AU51" s="152"/>
      <c r="AV51" s="152"/>
      <c r="AW51" s="152"/>
      <c r="AX51" s="153"/>
      <c r="AY51" s="151"/>
      <c r="AZ51" s="152"/>
      <c r="BA51" s="319"/>
      <c r="BB51" s="446"/>
      <c r="BC51" s="446"/>
      <c r="BD51" s="447"/>
      <c r="BE51" s="447"/>
      <c r="BF51" s="427"/>
      <c r="BG51" s="427"/>
      <c r="BH51" s="427"/>
      <c r="BI51" s="427"/>
      <c r="BJ51" s="427"/>
    </row>
    <row r="52" spans="2:62" ht="20.25" customHeight="1" x14ac:dyDescent="0.4">
      <c r="B52" s="413"/>
      <c r="C52" s="450"/>
      <c r="D52" s="450"/>
      <c r="E52" s="450"/>
      <c r="F52" s="450"/>
      <c r="G52" s="451"/>
      <c r="H52" s="451"/>
      <c r="I52" s="452"/>
      <c r="J52" s="452"/>
      <c r="K52" s="453"/>
      <c r="L52" s="453"/>
      <c r="M52" s="453"/>
      <c r="N52" s="453"/>
      <c r="O52" s="345"/>
      <c r="P52" s="345"/>
      <c r="Q52" s="345"/>
      <c r="R52" s="345"/>
      <c r="S52" s="345"/>
      <c r="T52" s="320" t="s">
        <v>85</v>
      </c>
      <c r="U52" s="314"/>
      <c r="V52" s="315"/>
      <c r="W52" s="157"/>
      <c r="X52" s="158"/>
      <c r="Y52" s="158"/>
      <c r="Z52" s="158"/>
      <c r="AA52" s="158"/>
      <c r="AB52" s="158"/>
      <c r="AC52" s="159"/>
      <c r="AD52" s="157"/>
      <c r="AE52" s="158"/>
      <c r="AF52" s="158"/>
      <c r="AG52" s="158"/>
      <c r="AH52" s="158"/>
      <c r="AI52" s="158"/>
      <c r="AJ52" s="159"/>
      <c r="AK52" s="157"/>
      <c r="AL52" s="158"/>
      <c r="AM52" s="158"/>
      <c r="AN52" s="158"/>
      <c r="AO52" s="158"/>
      <c r="AP52" s="158"/>
      <c r="AQ52" s="159"/>
      <c r="AR52" s="157"/>
      <c r="AS52" s="158"/>
      <c r="AT52" s="158"/>
      <c r="AU52" s="158"/>
      <c r="AV52" s="158"/>
      <c r="AW52" s="158"/>
      <c r="AX52" s="159"/>
      <c r="AY52" s="157"/>
      <c r="AZ52" s="158"/>
      <c r="BA52" s="158"/>
      <c r="BB52" s="428"/>
      <c r="BC52" s="428"/>
      <c r="BD52" s="429"/>
      <c r="BE52" s="429"/>
      <c r="BF52" s="427"/>
      <c r="BG52" s="427"/>
      <c r="BH52" s="427"/>
      <c r="BI52" s="427"/>
      <c r="BJ52" s="427"/>
    </row>
    <row r="53" spans="2:62" ht="20.25" customHeight="1" x14ac:dyDescent="0.4">
      <c r="B53" s="413">
        <f>B51+1</f>
        <v>20</v>
      </c>
      <c r="C53" s="450"/>
      <c r="D53" s="450"/>
      <c r="E53" s="450"/>
      <c r="F53" s="450"/>
      <c r="G53" s="451"/>
      <c r="H53" s="451"/>
      <c r="I53" s="452"/>
      <c r="J53" s="452"/>
      <c r="K53" s="453"/>
      <c r="L53" s="453"/>
      <c r="M53" s="453"/>
      <c r="N53" s="453"/>
      <c r="O53" s="345"/>
      <c r="P53" s="345"/>
      <c r="Q53" s="345"/>
      <c r="R53" s="345"/>
      <c r="S53" s="345"/>
      <c r="T53" s="316" t="s">
        <v>84</v>
      </c>
      <c r="U53" s="317"/>
      <c r="V53" s="318"/>
      <c r="W53" s="151"/>
      <c r="X53" s="152"/>
      <c r="Y53" s="152"/>
      <c r="Z53" s="152"/>
      <c r="AA53" s="152"/>
      <c r="AB53" s="152"/>
      <c r="AC53" s="153"/>
      <c r="AD53" s="151"/>
      <c r="AE53" s="152"/>
      <c r="AF53" s="152"/>
      <c r="AG53" s="152"/>
      <c r="AH53" s="152"/>
      <c r="AI53" s="152"/>
      <c r="AJ53" s="153"/>
      <c r="AK53" s="151"/>
      <c r="AL53" s="152"/>
      <c r="AM53" s="152"/>
      <c r="AN53" s="152"/>
      <c r="AO53" s="152"/>
      <c r="AP53" s="152"/>
      <c r="AQ53" s="153"/>
      <c r="AR53" s="151"/>
      <c r="AS53" s="152"/>
      <c r="AT53" s="152"/>
      <c r="AU53" s="152"/>
      <c r="AV53" s="152"/>
      <c r="AW53" s="152"/>
      <c r="AX53" s="153"/>
      <c r="AY53" s="151"/>
      <c r="AZ53" s="152"/>
      <c r="BA53" s="319"/>
      <c r="BB53" s="446"/>
      <c r="BC53" s="446"/>
      <c r="BD53" s="447"/>
      <c r="BE53" s="447"/>
      <c r="BF53" s="427"/>
      <c r="BG53" s="427"/>
      <c r="BH53" s="427"/>
      <c r="BI53" s="427"/>
      <c r="BJ53" s="427"/>
    </row>
    <row r="54" spans="2:62" ht="20.25" customHeight="1" x14ac:dyDescent="0.4">
      <c r="B54" s="413"/>
      <c r="C54" s="450"/>
      <c r="D54" s="450"/>
      <c r="E54" s="450"/>
      <c r="F54" s="450"/>
      <c r="G54" s="451"/>
      <c r="H54" s="451"/>
      <c r="I54" s="452"/>
      <c r="J54" s="452"/>
      <c r="K54" s="453"/>
      <c r="L54" s="453"/>
      <c r="M54" s="453"/>
      <c r="N54" s="453"/>
      <c r="O54" s="345"/>
      <c r="P54" s="345"/>
      <c r="Q54" s="345"/>
      <c r="R54" s="345"/>
      <c r="S54" s="345"/>
      <c r="T54" s="320" t="s">
        <v>85</v>
      </c>
      <c r="U54" s="321"/>
      <c r="V54" s="322"/>
      <c r="W54" s="157"/>
      <c r="X54" s="158"/>
      <c r="Y54" s="158"/>
      <c r="Z54" s="158"/>
      <c r="AA54" s="158"/>
      <c r="AB54" s="158"/>
      <c r="AC54" s="159"/>
      <c r="AD54" s="157"/>
      <c r="AE54" s="158"/>
      <c r="AF54" s="158"/>
      <c r="AG54" s="158"/>
      <c r="AH54" s="158"/>
      <c r="AI54" s="158"/>
      <c r="AJ54" s="159"/>
      <c r="AK54" s="157"/>
      <c r="AL54" s="158"/>
      <c r="AM54" s="158"/>
      <c r="AN54" s="158"/>
      <c r="AO54" s="158"/>
      <c r="AP54" s="158"/>
      <c r="AQ54" s="159"/>
      <c r="AR54" s="157"/>
      <c r="AS54" s="158"/>
      <c r="AT54" s="158"/>
      <c r="AU54" s="158"/>
      <c r="AV54" s="158"/>
      <c r="AW54" s="158"/>
      <c r="AX54" s="159"/>
      <c r="AY54" s="157"/>
      <c r="AZ54" s="158"/>
      <c r="BA54" s="158"/>
      <c r="BB54" s="428"/>
      <c r="BC54" s="428"/>
      <c r="BD54" s="429"/>
      <c r="BE54" s="429"/>
      <c r="BF54" s="427"/>
      <c r="BG54" s="427"/>
      <c r="BH54" s="427"/>
      <c r="BI54" s="427"/>
      <c r="BJ54" s="427"/>
    </row>
    <row r="55" spans="2:62" ht="20.25" customHeight="1" x14ac:dyDescent="0.4">
      <c r="B55" s="413">
        <f>B53+1</f>
        <v>21</v>
      </c>
      <c r="C55" s="450"/>
      <c r="D55" s="450"/>
      <c r="E55" s="450"/>
      <c r="F55" s="450"/>
      <c r="G55" s="451"/>
      <c r="H55" s="451"/>
      <c r="I55" s="452"/>
      <c r="J55" s="452"/>
      <c r="K55" s="453"/>
      <c r="L55" s="453"/>
      <c r="M55" s="453"/>
      <c r="N55" s="453"/>
      <c r="O55" s="345"/>
      <c r="P55" s="345"/>
      <c r="Q55" s="345"/>
      <c r="R55" s="345"/>
      <c r="S55" s="345"/>
      <c r="T55" s="323" t="s">
        <v>84</v>
      </c>
      <c r="U55" s="324"/>
      <c r="V55" s="325"/>
      <c r="W55" s="151"/>
      <c r="X55" s="152"/>
      <c r="Y55" s="152"/>
      <c r="Z55" s="152"/>
      <c r="AA55" s="152"/>
      <c r="AB55" s="152"/>
      <c r="AC55" s="153"/>
      <c r="AD55" s="151"/>
      <c r="AE55" s="152"/>
      <c r="AF55" s="152"/>
      <c r="AG55" s="152"/>
      <c r="AH55" s="152"/>
      <c r="AI55" s="152"/>
      <c r="AJ55" s="153"/>
      <c r="AK55" s="151"/>
      <c r="AL55" s="152"/>
      <c r="AM55" s="152"/>
      <c r="AN55" s="152"/>
      <c r="AO55" s="152"/>
      <c r="AP55" s="152"/>
      <c r="AQ55" s="153"/>
      <c r="AR55" s="151"/>
      <c r="AS55" s="152"/>
      <c r="AT55" s="152"/>
      <c r="AU55" s="152"/>
      <c r="AV55" s="152"/>
      <c r="AW55" s="152"/>
      <c r="AX55" s="153"/>
      <c r="AY55" s="151"/>
      <c r="AZ55" s="152"/>
      <c r="BA55" s="319"/>
      <c r="BB55" s="446"/>
      <c r="BC55" s="446"/>
      <c r="BD55" s="447"/>
      <c r="BE55" s="447"/>
      <c r="BF55" s="427"/>
      <c r="BG55" s="427"/>
      <c r="BH55" s="427"/>
      <c r="BI55" s="427"/>
      <c r="BJ55" s="427"/>
    </row>
    <row r="56" spans="2:62" ht="20.25" customHeight="1" x14ac:dyDescent="0.4">
      <c r="B56" s="413"/>
      <c r="C56" s="450"/>
      <c r="D56" s="450"/>
      <c r="E56" s="450"/>
      <c r="F56" s="450"/>
      <c r="G56" s="451"/>
      <c r="H56" s="451"/>
      <c r="I56" s="452"/>
      <c r="J56" s="452"/>
      <c r="K56" s="453"/>
      <c r="L56" s="453"/>
      <c r="M56" s="453"/>
      <c r="N56" s="453"/>
      <c r="O56" s="345"/>
      <c r="P56" s="345"/>
      <c r="Q56" s="345"/>
      <c r="R56" s="345"/>
      <c r="S56" s="345"/>
      <c r="T56" s="320" t="s">
        <v>85</v>
      </c>
      <c r="U56" s="321"/>
      <c r="V56" s="322"/>
      <c r="W56" s="157"/>
      <c r="X56" s="158"/>
      <c r="Y56" s="158"/>
      <c r="Z56" s="158"/>
      <c r="AA56" s="158"/>
      <c r="AB56" s="158"/>
      <c r="AC56" s="159"/>
      <c r="AD56" s="157"/>
      <c r="AE56" s="158"/>
      <c r="AF56" s="158"/>
      <c r="AG56" s="158"/>
      <c r="AH56" s="158"/>
      <c r="AI56" s="158"/>
      <c r="AJ56" s="159"/>
      <c r="AK56" s="157"/>
      <c r="AL56" s="158"/>
      <c r="AM56" s="158"/>
      <c r="AN56" s="158"/>
      <c r="AO56" s="158"/>
      <c r="AP56" s="158"/>
      <c r="AQ56" s="159"/>
      <c r="AR56" s="157"/>
      <c r="AS56" s="158"/>
      <c r="AT56" s="158"/>
      <c r="AU56" s="158"/>
      <c r="AV56" s="158"/>
      <c r="AW56" s="158"/>
      <c r="AX56" s="159"/>
      <c r="AY56" s="157"/>
      <c r="AZ56" s="158"/>
      <c r="BA56" s="158"/>
      <c r="BB56" s="428"/>
      <c r="BC56" s="428"/>
      <c r="BD56" s="429"/>
      <c r="BE56" s="429"/>
      <c r="BF56" s="427"/>
      <c r="BG56" s="427"/>
      <c r="BH56" s="427"/>
      <c r="BI56" s="427"/>
      <c r="BJ56" s="427"/>
    </row>
    <row r="57" spans="2:62" ht="20.25" customHeight="1" x14ac:dyDescent="0.4">
      <c r="B57" s="413">
        <f>B55+1</f>
        <v>22</v>
      </c>
      <c r="C57" s="450"/>
      <c r="D57" s="450"/>
      <c r="E57" s="450"/>
      <c r="F57" s="450"/>
      <c r="G57" s="451"/>
      <c r="H57" s="451"/>
      <c r="I57" s="452"/>
      <c r="J57" s="452"/>
      <c r="K57" s="453"/>
      <c r="L57" s="453"/>
      <c r="M57" s="453"/>
      <c r="N57" s="453"/>
      <c r="O57" s="345"/>
      <c r="P57" s="345"/>
      <c r="Q57" s="345"/>
      <c r="R57" s="345"/>
      <c r="S57" s="345"/>
      <c r="T57" s="323" t="s">
        <v>84</v>
      </c>
      <c r="U57" s="324"/>
      <c r="V57" s="325"/>
      <c r="W57" s="151"/>
      <c r="X57" s="152"/>
      <c r="Y57" s="152"/>
      <c r="Z57" s="152"/>
      <c r="AA57" s="152"/>
      <c r="AB57" s="152"/>
      <c r="AC57" s="153"/>
      <c r="AD57" s="151"/>
      <c r="AE57" s="152"/>
      <c r="AF57" s="152"/>
      <c r="AG57" s="152"/>
      <c r="AH57" s="152"/>
      <c r="AI57" s="152"/>
      <c r="AJ57" s="153"/>
      <c r="AK57" s="151"/>
      <c r="AL57" s="152"/>
      <c r="AM57" s="152"/>
      <c r="AN57" s="152"/>
      <c r="AO57" s="152"/>
      <c r="AP57" s="152"/>
      <c r="AQ57" s="153"/>
      <c r="AR57" s="151"/>
      <c r="AS57" s="152"/>
      <c r="AT57" s="152"/>
      <c r="AU57" s="152"/>
      <c r="AV57" s="152"/>
      <c r="AW57" s="152"/>
      <c r="AX57" s="153"/>
      <c r="AY57" s="151"/>
      <c r="AZ57" s="152"/>
      <c r="BA57" s="319"/>
      <c r="BB57" s="446"/>
      <c r="BC57" s="446"/>
      <c r="BD57" s="447"/>
      <c r="BE57" s="447"/>
      <c r="BF57" s="427"/>
      <c r="BG57" s="427"/>
      <c r="BH57" s="427"/>
      <c r="BI57" s="427"/>
      <c r="BJ57" s="427"/>
    </row>
    <row r="58" spans="2:62" ht="20.25" customHeight="1" x14ac:dyDescent="0.4">
      <c r="B58" s="413"/>
      <c r="C58" s="450"/>
      <c r="D58" s="450"/>
      <c r="E58" s="450"/>
      <c r="F58" s="450"/>
      <c r="G58" s="451"/>
      <c r="H58" s="451"/>
      <c r="I58" s="452"/>
      <c r="J58" s="452"/>
      <c r="K58" s="453"/>
      <c r="L58" s="453"/>
      <c r="M58" s="453"/>
      <c r="N58" s="453"/>
      <c r="O58" s="345"/>
      <c r="P58" s="345"/>
      <c r="Q58" s="345"/>
      <c r="R58" s="345"/>
      <c r="S58" s="345"/>
      <c r="T58" s="320" t="s">
        <v>85</v>
      </c>
      <c r="U58" s="321"/>
      <c r="V58" s="322"/>
      <c r="W58" s="157"/>
      <c r="X58" s="158"/>
      <c r="Y58" s="158"/>
      <c r="Z58" s="158"/>
      <c r="AA58" s="158"/>
      <c r="AB58" s="158"/>
      <c r="AC58" s="159"/>
      <c r="AD58" s="157"/>
      <c r="AE58" s="158"/>
      <c r="AF58" s="158"/>
      <c r="AG58" s="158"/>
      <c r="AH58" s="158"/>
      <c r="AI58" s="158"/>
      <c r="AJ58" s="159"/>
      <c r="AK58" s="157"/>
      <c r="AL58" s="158"/>
      <c r="AM58" s="158"/>
      <c r="AN58" s="158"/>
      <c r="AO58" s="158"/>
      <c r="AP58" s="158"/>
      <c r="AQ58" s="159"/>
      <c r="AR58" s="157"/>
      <c r="AS58" s="158"/>
      <c r="AT58" s="158"/>
      <c r="AU58" s="158"/>
      <c r="AV58" s="158"/>
      <c r="AW58" s="158"/>
      <c r="AX58" s="159"/>
      <c r="AY58" s="157"/>
      <c r="AZ58" s="158"/>
      <c r="BA58" s="158"/>
      <c r="BB58" s="428"/>
      <c r="BC58" s="428"/>
      <c r="BD58" s="429"/>
      <c r="BE58" s="429"/>
      <c r="BF58" s="427"/>
      <c r="BG58" s="427"/>
      <c r="BH58" s="427"/>
      <c r="BI58" s="427"/>
      <c r="BJ58" s="427"/>
    </row>
    <row r="59" spans="2:62" ht="20.25" customHeight="1" x14ac:dyDescent="0.4">
      <c r="B59" s="413">
        <f>B57+1</f>
        <v>23</v>
      </c>
      <c r="C59" s="450"/>
      <c r="D59" s="450"/>
      <c r="E59" s="450"/>
      <c r="F59" s="450"/>
      <c r="G59" s="451"/>
      <c r="H59" s="451"/>
      <c r="I59" s="452"/>
      <c r="J59" s="452"/>
      <c r="K59" s="453"/>
      <c r="L59" s="453"/>
      <c r="M59" s="453"/>
      <c r="N59" s="453"/>
      <c r="O59" s="345"/>
      <c r="P59" s="345"/>
      <c r="Q59" s="345"/>
      <c r="R59" s="345"/>
      <c r="S59" s="345"/>
      <c r="T59" s="323" t="s">
        <v>84</v>
      </c>
      <c r="U59" s="324"/>
      <c r="V59" s="325"/>
      <c r="W59" s="151"/>
      <c r="X59" s="152"/>
      <c r="Y59" s="152"/>
      <c r="Z59" s="152"/>
      <c r="AA59" s="152"/>
      <c r="AB59" s="152"/>
      <c r="AC59" s="153"/>
      <c r="AD59" s="151"/>
      <c r="AE59" s="152"/>
      <c r="AF59" s="152"/>
      <c r="AG59" s="152"/>
      <c r="AH59" s="152"/>
      <c r="AI59" s="152"/>
      <c r="AJ59" s="153"/>
      <c r="AK59" s="151"/>
      <c r="AL59" s="152"/>
      <c r="AM59" s="152"/>
      <c r="AN59" s="152"/>
      <c r="AO59" s="152"/>
      <c r="AP59" s="152"/>
      <c r="AQ59" s="153"/>
      <c r="AR59" s="151"/>
      <c r="AS59" s="152"/>
      <c r="AT59" s="152"/>
      <c r="AU59" s="152"/>
      <c r="AV59" s="152"/>
      <c r="AW59" s="152"/>
      <c r="AX59" s="153"/>
      <c r="AY59" s="151"/>
      <c r="AZ59" s="152"/>
      <c r="BA59" s="319"/>
      <c r="BB59" s="446"/>
      <c r="BC59" s="446"/>
      <c r="BD59" s="447"/>
      <c r="BE59" s="447"/>
      <c r="BF59" s="427"/>
      <c r="BG59" s="427"/>
      <c r="BH59" s="427"/>
      <c r="BI59" s="427"/>
      <c r="BJ59" s="427"/>
    </row>
    <row r="60" spans="2:62" ht="20.25" customHeight="1" x14ac:dyDescent="0.4">
      <c r="B60" s="413"/>
      <c r="C60" s="450"/>
      <c r="D60" s="450"/>
      <c r="E60" s="450"/>
      <c r="F60" s="450"/>
      <c r="G60" s="451"/>
      <c r="H60" s="451"/>
      <c r="I60" s="452"/>
      <c r="J60" s="452"/>
      <c r="K60" s="453"/>
      <c r="L60" s="453"/>
      <c r="M60" s="453"/>
      <c r="N60" s="453"/>
      <c r="O60" s="345"/>
      <c r="P60" s="345"/>
      <c r="Q60" s="345"/>
      <c r="R60" s="345"/>
      <c r="S60" s="345"/>
      <c r="T60" s="320" t="s">
        <v>85</v>
      </c>
      <c r="U60" s="321"/>
      <c r="V60" s="322"/>
      <c r="W60" s="157"/>
      <c r="X60" s="158"/>
      <c r="Y60" s="158"/>
      <c r="Z60" s="158"/>
      <c r="AA60" s="158"/>
      <c r="AB60" s="158"/>
      <c r="AC60" s="159"/>
      <c r="AD60" s="157"/>
      <c r="AE60" s="158"/>
      <c r="AF60" s="158"/>
      <c r="AG60" s="158"/>
      <c r="AH60" s="158"/>
      <c r="AI60" s="158"/>
      <c r="AJ60" s="159"/>
      <c r="AK60" s="157"/>
      <c r="AL60" s="158"/>
      <c r="AM60" s="158"/>
      <c r="AN60" s="158"/>
      <c r="AO60" s="158"/>
      <c r="AP60" s="158"/>
      <c r="AQ60" s="159"/>
      <c r="AR60" s="157"/>
      <c r="AS60" s="158"/>
      <c r="AT60" s="158"/>
      <c r="AU60" s="158"/>
      <c r="AV60" s="158"/>
      <c r="AW60" s="158"/>
      <c r="AX60" s="159"/>
      <c r="AY60" s="157"/>
      <c r="AZ60" s="158"/>
      <c r="BA60" s="158"/>
      <c r="BB60" s="428"/>
      <c r="BC60" s="428"/>
      <c r="BD60" s="429"/>
      <c r="BE60" s="429"/>
      <c r="BF60" s="427"/>
      <c r="BG60" s="427"/>
      <c r="BH60" s="427"/>
      <c r="BI60" s="427"/>
      <c r="BJ60" s="427"/>
    </row>
    <row r="61" spans="2:62" ht="20.25" customHeight="1" x14ac:dyDescent="0.4">
      <c r="B61" s="413">
        <f>B59+1</f>
        <v>24</v>
      </c>
      <c r="C61" s="450"/>
      <c r="D61" s="450"/>
      <c r="E61" s="450"/>
      <c r="F61" s="450"/>
      <c r="G61" s="451"/>
      <c r="H61" s="451"/>
      <c r="I61" s="452"/>
      <c r="J61" s="452"/>
      <c r="K61" s="453"/>
      <c r="L61" s="453"/>
      <c r="M61" s="453"/>
      <c r="N61" s="453"/>
      <c r="O61" s="345"/>
      <c r="P61" s="345"/>
      <c r="Q61" s="345"/>
      <c r="R61" s="345"/>
      <c r="S61" s="345"/>
      <c r="T61" s="323" t="s">
        <v>84</v>
      </c>
      <c r="U61" s="324"/>
      <c r="V61" s="325"/>
      <c r="W61" s="151"/>
      <c r="X61" s="152"/>
      <c r="Y61" s="152"/>
      <c r="Z61" s="152"/>
      <c r="AA61" s="152"/>
      <c r="AB61" s="152"/>
      <c r="AC61" s="153"/>
      <c r="AD61" s="151"/>
      <c r="AE61" s="152"/>
      <c r="AF61" s="152"/>
      <c r="AG61" s="152"/>
      <c r="AH61" s="152"/>
      <c r="AI61" s="152"/>
      <c r="AJ61" s="153"/>
      <c r="AK61" s="151"/>
      <c r="AL61" s="152"/>
      <c r="AM61" s="152"/>
      <c r="AN61" s="152"/>
      <c r="AO61" s="152"/>
      <c r="AP61" s="152"/>
      <c r="AQ61" s="153"/>
      <c r="AR61" s="151"/>
      <c r="AS61" s="152"/>
      <c r="AT61" s="152"/>
      <c r="AU61" s="152"/>
      <c r="AV61" s="152"/>
      <c r="AW61" s="152"/>
      <c r="AX61" s="153"/>
      <c r="AY61" s="151"/>
      <c r="AZ61" s="152"/>
      <c r="BA61" s="319"/>
      <c r="BB61" s="446"/>
      <c r="BC61" s="446"/>
      <c r="BD61" s="447"/>
      <c r="BE61" s="447"/>
      <c r="BF61" s="427"/>
      <c r="BG61" s="427"/>
      <c r="BH61" s="427"/>
      <c r="BI61" s="427"/>
      <c r="BJ61" s="427"/>
    </row>
    <row r="62" spans="2:62" ht="20.25" customHeight="1" x14ac:dyDescent="0.4">
      <c r="B62" s="413"/>
      <c r="C62" s="450"/>
      <c r="D62" s="450"/>
      <c r="E62" s="450"/>
      <c r="F62" s="450"/>
      <c r="G62" s="451"/>
      <c r="H62" s="451"/>
      <c r="I62" s="452"/>
      <c r="J62" s="452"/>
      <c r="K62" s="453"/>
      <c r="L62" s="453"/>
      <c r="M62" s="453"/>
      <c r="N62" s="453"/>
      <c r="O62" s="345"/>
      <c r="P62" s="345"/>
      <c r="Q62" s="345"/>
      <c r="R62" s="345"/>
      <c r="S62" s="345"/>
      <c r="T62" s="320" t="s">
        <v>85</v>
      </c>
      <c r="U62" s="321"/>
      <c r="V62" s="322"/>
      <c r="W62" s="157"/>
      <c r="X62" s="158"/>
      <c r="Y62" s="158"/>
      <c r="Z62" s="158"/>
      <c r="AA62" s="158"/>
      <c r="AB62" s="158"/>
      <c r="AC62" s="159"/>
      <c r="AD62" s="157"/>
      <c r="AE62" s="158"/>
      <c r="AF62" s="158"/>
      <c r="AG62" s="158"/>
      <c r="AH62" s="158"/>
      <c r="AI62" s="158"/>
      <c r="AJ62" s="159"/>
      <c r="AK62" s="157"/>
      <c r="AL62" s="158"/>
      <c r="AM62" s="158"/>
      <c r="AN62" s="158"/>
      <c r="AO62" s="158"/>
      <c r="AP62" s="158"/>
      <c r="AQ62" s="159"/>
      <c r="AR62" s="157"/>
      <c r="AS62" s="158"/>
      <c r="AT62" s="158"/>
      <c r="AU62" s="158"/>
      <c r="AV62" s="158"/>
      <c r="AW62" s="158"/>
      <c r="AX62" s="159"/>
      <c r="AY62" s="157"/>
      <c r="AZ62" s="158"/>
      <c r="BA62" s="158"/>
      <c r="BB62" s="428"/>
      <c r="BC62" s="428"/>
      <c r="BD62" s="429"/>
      <c r="BE62" s="429"/>
      <c r="BF62" s="427"/>
      <c r="BG62" s="427"/>
      <c r="BH62" s="427"/>
      <c r="BI62" s="427"/>
      <c r="BJ62" s="427"/>
    </row>
    <row r="63" spans="2:62" ht="20.25" customHeight="1" x14ac:dyDescent="0.4">
      <c r="B63" s="413">
        <f>B61+1</f>
        <v>25</v>
      </c>
      <c r="C63" s="450"/>
      <c r="D63" s="450"/>
      <c r="E63" s="450"/>
      <c r="F63" s="450"/>
      <c r="G63" s="451"/>
      <c r="H63" s="451"/>
      <c r="I63" s="452"/>
      <c r="J63" s="452"/>
      <c r="K63" s="453"/>
      <c r="L63" s="453"/>
      <c r="M63" s="453"/>
      <c r="N63" s="453"/>
      <c r="O63" s="345"/>
      <c r="P63" s="345"/>
      <c r="Q63" s="345"/>
      <c r="R63" s="345"/>
      <c r="S63" s="345"/>
      <c r="T63" s="323" t="s">
        <v>84</v>
      </c>
      <c r="U63" s="324"/>
      <c r="V63" s="325"/>
      <c r="W63" s="151"/>
      <c r="X63" s="152"/>
      <c r="Y63" s="152"/>
      <c r="Z63" s="152"/>
      <c r="AA63" s="152"/>
      <c r="AB63" s="152"/>
      <c r="AC63" s="153"/>
      <c r="AD63" s="151"/>
      <c r="AE63" s="152"/>
      <c r="AF63" s="152"/>
      <c r="AG63" s="152"/>
      <c r="AH63" s="152"/>
      <c r="AI63" s="152"/>
      <c r="AJ63" s="153"/>
      <c r="AK63" s="151"/>
      <c r="AL63" s="152"/>
      <c r="AM63" s="152"/>
      <c r="AN63" s="152"/>
      <c r="AO63" s="152"/>
      <c r="AP63" s="152"/>
      <c r="AQ63" s="153"/>
      <c r="AR63" s="151"/>
      <c r="AS63" s="152"/>
      <c r="AT63" s="152"/>
      <c r="AU63" s="152"/>
      <c r="AV63" s="152"/>
      <c r="AW63" s="152"/>
      <c r="AX63" s="153"/>
      <c r="AY63" s="151"/>
      <c r="AZ63" s="152"/>
      <c r="BA63" s="319"/>
      <c r="BB63" s="446"/>
      <c r="BC63" s="446"/>
      <c r="BD63" s="447"/>
      <c r="BE63" s="447"/>
      <c r="BF63" s="427"/>
      <c r="BG63" s="427"/>
      <c r="BH63" s="427"/>
      <c r="BI63" s="427"/>
      <c r="BJ63" s="427"/>
    </row>
    <row r="64" spans="2:62" ht="20.25" customHeight="1" x14ac:dyDescent="0.4">
      <c r="B64" s="413"/>
      <c r="C64" s="450"/>
      <c r="D64" s="450"/>
      <c r="E64" s="450"/>
      <c r="F64" s="450"/>
      <c r="G64" s="451"/>
      <c r="H64" s="451"/>
      <c r="I64" s="452"/>
      <c r="J64" s="452"/>
      <c r="K64" s="453"/>
      <c r="L64" s="453"/>
      <c r="M64" s="453"/>
      <c r="N64" s="453"/>
      <c r="O64" s="345"/>
      <c r="P64" s="345"/>
      <c r="Q64" s="345"/>
      <c r="R64" s="345"/>
      <c r="S64" s="345"/>
      <c r="T64" s="320" t="s">
        <v>85</v>
      </c>
      <c r="U64" s="321"/>
      <c r="V64" s="322"/>
      <c r="W64" s="157"/>
      <c r="X64" s="158"/>
      <c r="Y64" s="158"/>
      <c r="Z64" s="158"/>
      <c r="AA64" s="158"/>
      <c r="AB64" s="158"/>
      <c r="AC64" s="159"/>
      <c r="AD64" s="157"/>
      <c r="AE64" s="158"/>
      <c r="AF64" s="158"/>
      <c r="AG64" s="158"/>
      <c r="AH64" s="158"/>
      <c r="AI64" s="158"/>
      <c r="AJ64" s="159"/>
      <c r="AK64" s="157"/>
      <c r="AL64" s="158"/>
      <c r="AM64" s="158"/>
      <c r="AN64" s="158"/>
      <c r="AO64" s="158"/>
      <c r="AP64" s="158"/>
      <c r="AQ64" s="159"/>
      <c r="AR64" s="157"/>
      <c r="AS64" s="158"/>
      <c r="AT64" s="158"/>
      <c r="AU64" s="158"/>
      <c r="AV64" s="158"/>
      <c r="AW64" s="158"/>
      <c r="AX64" s="159"/>
      <c r="AY64" s="157"/>
      <c r="AZ64" s="158"/>
      <c r="BA64" s="158"/>
      <c r="BB64" s="428"/>
      <c r="BC64" s="428"/>
      <c r="BD64" s="429"/>
      <c r="BE64" s="429"/>
      <c r="BF64" s="427"/>
      <c r="BG64" s="427"/>
      <c r="BH64" s="427"/>
      <c r="BI64" s="427"/>
      <c r="BJ64" s="427"/>
    </row>
    <row r="65" spans="2:62" ht="20.25" customHeight="1" x14ac:dyDescent="0.4">
      <c r="B65" s="413">
        <f>B63+1</f>
        <v>26</v>
      </c>
      <c r="C65" s="450"/>
      <c r="D65" s="450"/>
      <c r="E65" s="450"/>
      <c r="F65" s="450"/>
      <c r="G65" s="451"/>
      <c r="H65" s="451"/>
      <c r="I65" s="452"/>
      <c r="J65" s="452"/>
      <c r="K65" s="453"/>
      <c r="L65" s="453"/>
      <c r="M65" s="453"/>
      <c r="N65" s="453"/>
      <c r="O65" s="345"/>
      <c r="P65" s="345"/>
      <c r="Q65" s="345"/>
      <c r="R65" s="345"/>
      <c r="S65" s="345"/>
      <c r="T65" s="323" t="s">
        <v>84</v>
      </c>
      <c r="U65" s="324"/>
      <c r="V65" s="325"/>
      <c r="W65" s="151"/>
      <c r="X65" s="152"/>
      <c r="Y65" s="152"/>
      <c r="Z65" s="152"/>
      <c r="AA65" s="152"/>
      <c r="AB65" s="152"/>
      <c r="AC65" s="153"/>
      <c r="AD65" s="151"/>
      <c r="AE65" s="152"/>
      <c r="AF65" s="152"/>
      <c r="AG65" s="152"/>
      <c r="AH65" s="152"/>
      <c r="AI65" s="152"/>
      <c r="AJ65" s="153"/>
      <c r="AK65" s="151"/>
      <c r="AL65" s="152"/>
      <c r="AM65" s="152"/>
      <c r="AN65" s="152"/>
      <c r="AO65" s="152"/>
      <c r="AP65" s="152"/>
      <c r="AQ65" s="153"/>
      <c r="AR65" s="151"/>
      <c r="AS65" s="152"/>
      <c r="AT65" s="152"/>
      <c r="AU65" s="152"/>
      <c r="AV65" s="152"/>
      <c r="AW65" s="152"/>
      <c r="AX65" s="153"/>
      <c r="AY65" s="151"/>
      <c r="AZ65" s="152"/>
      <c r="BA65" s="319"/>
      <c r="BB65" s="446"/>
      <c r="BC65" s="446"/>
      <c r="BD65" s="447"/>
      <c r="BE65" s="447"/>
      <c r="BF65" s="427"/>
      <c r="BG65" s="427"/>
      <c r="BH65" s="427"/>
      <c r="BI65" s="427"/>
      <c r="BJ65" s="427"/>
    </row>
    <row r="66" spans="2:62" ht="20.25" customHeight="1" x14ac:dyDescent="0.4">
      <c r="B66" s="413"/>
      <c r="C66" s="450"/>
      <c r="D66" s="450"/>
      <c r="E66" s="450"/>
      <c r="F66" s="450"/>
      <c r="G66" s="451"/>
      <c r="H66" s="451"/>
      <c r="I66" s="452"/>
      <c r="J66" s="452"/>
      <c r="K66" s="453"/>
      <c r="L66" s="453"/>
      <c r="M66" s="453"/>
      <c r="N66" s="453"/>
      <c r="O66" s="345"/>
      <c r="P66" s="345"/>
      <c r="Q66" s="345"/>
      <c r="R66" s="345"/>
      <c r="S66" s="345"/>
      <c r="T66" s="320" t="s">
        <v>85</v>
      </c>
      <c r="U66" s="321"/>
      <c r="V66" s="322"/>
      <c r="W66" s="157"/>
      <c r="X66" s="158"/>
      <c r="Y66" s="158"/>
      <c r="Z66" s="158"/>
      <c r="AA66" s="158"/>
      <c r="AB66" s="158"/>
      <c r="AC66" s="159"/>
      <c r="AD66" s="157"/>
      <c r="AE66" s="158"/>
      <c r="AF66" s="158"/>
      <c r="AG66" s="158"/>
      <c r="AH66" s="158"/>
      <c r="AI66" s="158"/>
      <c r="AJ66" s="159"/>
      <c r="AK66" s="157"/>
      <c r="AL66" s="158"/>
      <c r="AM66" s="158"/>
      <c r="AN66" s="158"/>
      <c r="AO66" s="158"/>
      <c r="AP66" s="158"/>
      <c r="AQ66" s="159"/>
      <c r="AR66" s="157"/>
      <c r="AS66" s="158"/>
      <c r="AT66" s="158"/>
      <c r="AU66" s="158"/>
      <c r="AV66" s="158"/>
      <c r="AW66" s="158"/>
      <c r="AX66" s="159"/>
      <c r="AY66" s="157"/>
      <c r="AZ66" s="158"/>
      <c r="BA66" s="158"/>
      <c r="BB66" s="428"/>
      <c r="BC66" s="428"/>
      <c r="BD66" s="429"/>
      <c r="BE66" s="429"/>
      <c r="BF66" s="427"/>
      <c r="BG66" s="427"/>
      <c r="BH66" s="427"/>
      <c r="BI66" s="427"/>
      <c r="BJ66" s="427"/>
    </row>
    <row r="67" spans="2:62" ht="20.25" customHeight="1" x14ac:dyDescent="0.4">
      <c r="B67" s="413">
        <f>B65+1</f>
        <v>27</v>
      </c>
      <c r="C67" s="450"/>
      <c r="D67" s="450"/>
      <c r="E67" s="450"/>
      <c r="F67" s="450"/>
      <c r="G67" s="451"/>
      <c r="H67" s="451"/>
      <c r="I67" s="452"/>
      <c r="J67" s="452"/>
      <c r="K67" s="453"/>
      <c r="L67" s="453"/>
      <c r="M67" s="453"/>
      <c r="N67" s="453"/>
      <c r="O67" s="345"/>
      <c r="P67" s="345"/>
      <c r="Q67" s="345"/>
      <c r="R67" s="345"/>
      <c r="S67" s="345"/>
      <c r="T67" s="323" t="s">
        <v>84</v>
      </c>
      <c r="U67" s="324"/>
      <c r="V67" s="325"/>
      <c r="W67" s="151"/>
      <c r="X67" s="152"/>
      <c r="Y67" s="152"/>
      <c r="Z67" s="152"/>
      <c r="AA67" s="152"/>
      <c r="AB67" s="152"/>
      <c r="AC67" s="153"/>
      <c r="AD67" s="151"/>
      <c r="AE67" s="152"/>
      <c r="AF67" s="152"/>
      <c r="AG67" s="152"/>
      <c r="AH67" s="152"/>
      <c r="AI67" s="152"/>
      <c r="AJ67" s="153"/>
      <c r="AK67" s="151"/>
      <c r="AL67" s="152"/>
      <c r="AM67" s="152"/>
      <c r="AN67" s="152"/>
      <c r="AO67" s="152"/>
      <c r="AP67" s="152"/>
      <c r="AQ67" s="153"/>
      <c r="AR67" s="151"/>
      <c r="AS67" s="152"/>
      <c r="AT67" s="152"/>
      <c r="AU67" s="152"/>
      <c r="AV67" s="152"/>
      <c r="AW67" s="152"/>
      <c r="AX67" s="153"/>
      <c r="AY67" s="151"/>
      <c r="AZ67" s="152"/>
      <c r="BA67" s="319"/>
      <c r="BB67" s="446"/>
      <c r="BC67" s="446"/>
      <c r="BD67" s="447"/>
      <c r="BE67" s="447"/>
      <c r="BF67" s="427"/>
      <c r="BG67" s="427"/>
      <c r="BH67" s="427"/>
      <c r="BI67" s="427"/>
      <c r="BJ67" s="427"/>
    </row>
    <row r="68" spans="2:62" ht="20.25" customHeight="1" x14ac:dyDescent="0.4">
      <c r="B68" s="413"/>
      <c r="C68" s="450"/>
      <c r="D68" s="450"/>
      <c r="E68" s="450"/>
      <c r="F68" s="450"/>
      <c r="G68" s="451"/>
      <c r="H68" s="451"/>
      <c r="I68" s="452"/>
      <c r="J68" s="452"/>
      <c r="K68" s="453"/>
      <c r="L68" s="453"/>
      <c r="M68" s="453"/>
      <c r="N68" s="453"/>
      <c r="O68" s="345"/>
      <c r="P68" s="345"/>
      <c r="Q68" s="345"/>
      <c r="R68" s="345"/>
      <c r="S68" s="345"/>
      <c r="T68" s="320" t="s">
        <v>85</v>
      </c>
      <c r="U68" s="321"/>
      <c r="V68" s="322"/>
      <c r="W68" s="157"/>
      <c r="X68" s="158"/>
      <c r="Y68" s="158"/>
      <c r="Z68" s="158"/>
      <c r="AA68" s="158"/>
      <c r="AB68" s="158"/>
      <c r="AC68" s="159"/>
      <c r="AD68" s="157"/>
      <c r="AE68" s="158"/>
      <c r="AF68" s="158"/>
      <c r="AG68" s="158"/>
      <c r="AH68" s="158"/>
      <c r="AI68" s="158"/>
      <c r="AJ68" s="159"/>
      <c r="AK68" s="157"/>
      <c r="AL68" s="158"/>
      <c r="AM68" s="158"/>
      <c r="AN68" s="158"/>
      <c r="AO68" s="158"/>
      <c r="AP68" s="158"/>
      <c r="AQ68" s="159"/>
      <c r="AR68" s="157"/>
      <c r="AS68" s="158"/>
      <c r="AT68" s="158"/>
      <c r="AU68" s="158"/>
      <c r="AV68" s="158"/>
      <c r="AW68" s="158"/>
      <c r="AX68" s="159"/>
      <c r="AY68" s="157"/>
      <c r="AZ68" s="158"/>
      <c r="BA68" s="158"/>
      <c r="BB68" s="428"/>
      <c r="BC68" s="428"/>
      <c r="BD68" s="429"/>
      <c r="BE68" s="429"/>
      <c r="BF68" s="427"/>
      <c r="BG68" s="427"/>
      <c r="BH68" s="427"/>
      <c r="BI68" s="427"/>
      <c r="BJ68" s="427"/>
    </row>
    <row r="69" spans="2:62" ht="20.25" customHeight="1" x14ac:dyDescent="0.4">
      <c r="B69" s="413">
        <f>B67+1</f>
        <v>28</v>
      </c>
      <c r="C69" s="450"/>
      <c r="D69" s="450"/>
      <c r="E69" s="450"/>
      <c r="F69" s="450"/>
      <c r="G69" s="451"/>
      <c r="H69" s="451"/>
      <c r="I69" s="452"/>
      <c r="J69" s="452"/>
      <c r="K69" s="453"/>
      <c r="L69" s="453"/>
      <c r="M69" s="453"/>
      <c r="N69" s="453"/>
      <c r="O69" s="345"/>
      <c r="P69" s="345"/>
      <c r="Q69" s="345"/>
      <c r="R69" s="345"/>
      <c r="S69" s="345"/>
      <c r="T69" s="323" t="s">
        <v>84</v>
      </c>
      <c r="U69" s="324"/>
      <c r="V69" s="325"/>
      <c r="W69" s="151"/>
      <c r="X69" s="152"/>
      <c r="Y69" s="152"/>
      <c r="Z69" s="152"/>
      <c r="AA69" s="152"/>
      <c r="AB69" s="152"/>
      <c r="AC69" s="153"/>
      <c r="AD69" s="151"/>
      <c r="AE69" s="152"/>
      <c r="AF69" s="152"/>
      <c r="AG69" s="152"/>
      <c r="AH69" s="152"/>
      <c r="AI69" s="152"/>
      <c r="AJ69" s="153"/>
      <c r="AK69" s="151"/>
      <c r="AL69" s="152"/>
      <c r="AM69" s="152"/>
      <c r="AN69" s="152"/>
      <c r="AO69" s="152"/>
      <c r="AP69" s="152"/>
      <c r="AQ69" s="153"/>
      <c r="AR69" s="151"/>
      <c r="AS69" s="152"/>
      <c r="AT69" s="152"/>
      <c r="AU69" s="152"/>
      <c r="AV69" s="152"/>
      <c r="AW69" s="152"/>
      <c r="AX69" s="153"/>
      <c r="AY69" s="151"/>
      <c r="AZ69" s="152"/>
      <c r="BA69" s="319"/>
      <c r="BB69" s="446"/>
      <c r="BC69" s="446"/>
      <c r="BD69" s="447"/>
      <c r="BE69" s="447"/>
      <c r="BF69" s="427"/>
      <c r="BG69" s="427"/>
      <c r="BH69" s="427"/>
      <c r="BI69" s="427"/>
      <c r="BJ69" s="427"/>
    </row>
    <row r="70" spans="2:62" ht="20.25" customHeight="1" x14ac:dyDescent="0.4">
      <c r="B70" s="413"/>
      <c r="C70" s="450"/>
      <c r="D70" s="450"/>
      <c r="E70" s="450"/>
      <c r="F70" s="450"/>
      <c r="G70" s="451"/>
      <c r="H70" s="451"/>
      <c r="I70" s="452"/>
      <c r="J70" s="452"/>
      <c r="K70" s="453"/>
      <c r="L70" s="453"/>
      <c r="M70" s="453"/>
      <c r="N70" s="453"/>
      <c r="O70" s="345"/>
      <c r="P70" s="345"/>
      <c r="Q70" s="345"/>
      <c r="R70" s="345"/>
      <c r="S70" s="345"/>
      <c r="T70" s="320" t="s">
        <v>85</v>
      </c>
      <c r="U70" s="321"/>
      <c r="V70" s="322"/>
      <c r="W70" s="157"/>
      <c r="X70" s="158"/>
      <c r="Y70" s="158"/>
      <c r="Z70" s="158"/>
      <c r="AA70" s="158"/>
      <c r="AB70" s="158"/>
      <c r="AC70" s="159"/>
      <c r="AD70" s="157"/>
      <c r="AE70" s="158"/>
      <c r="AF70" s="158"/>
      <c r="AG70" s="158"/>
      <c r="AH70" s="158"/>
      <c r="AI70" s="158"/>
      <c r="AJ70" s="159"/>
      <c r="AK70" s="157"/>
      <c r="AL70" s="158"/>
      <c r="AM70" s="158"/>
      <c r="AN70" s="158"/>
      <c r="AO70" s="158"/>
      <c r="AP70" s="158"/>
      <c r="AQ70" s="159"/>
      <c r="AR70" s="157"/>
      <c r="AS70" s="158"/>
      <c r="AT70" s="158"/>
      <c r="AU70" s="158"/>
      <c r="AV70" s="158"/>
      <c r="AW70" s="158"/>
      <c r="AX70" s="159"/>
      <c r="AY70" s="157"/>
      <c r="AZ70" s="158"/>
      <c r="BA70" s="158"/>
      <c r="BB70" s="428"/>
      <c r="BC70" s="428"/>
      <c r="BD70" s="429"/>
      <c r="BE70" s="429"/>
      <c r="BF70" s="427"/>
      <c r="BG70" s="427"/>
      <c r="BH70" s="427"/>
      <c r="BI70" s="427"/>
      <c r="BJ70" s="427"/>
    </row>
    <row r="71" spans="2:62" ht="20.25" customHeight="1" x14ac:dyDescent="0.4">
      <c r="B71" s="413">
        <f>B69+1</f>
        <v>29</v>
      </c>
      <c r="C71" s="450"/>
      <c r="D71" s="450"/>
      <c r="E71" s="450"/>
      <c r="F71" s="450"/>
      <c r="G71" s="382"/>
      <c r="H71" s="382"/>
      <c r="I71" s="344"/>
      <c r="J71" s="344"/>
      <c r="K71" s="345"/>
      <c r="L71" s="345"/>
      <c r="M71" s="345"/>
      <c r="N71" s="345"/>
      <c r="O71" s="345"/>
      <c r="P71" s="345"/>
      <c r="Q71" s="345"/>
      <c r="R71" s="345"/>
      <c r="S71" s="345"/>
      <c r="T71" s="323" t="s">
        <v>84</v>
      </c>
      <c r="U71" s="324"/>
      <c r="V71" s="325"/>
      <c r="W71" s="151"/>
      <c r="X71" s="152"/>
      <c r="Y71" s="152"/>
      <c r="Z71" s="152"/>
      <c r="AA71" s="152"/>
      <c r="AB71" s="152"/>
      <c r="AC71" s="153"/>
      <c r="AD71" s="151"/>
      <c r="AE71" s="152"/>
      <c r="AF71" s="152"/>
      <c r="AG71" s="152"/>
      <c r="AH71" s="152"/>
      <c r="AI71" s="152"/>
      <c r="AJ71" s="153"/>
      <c r="AK71" s="151"/>
      <c r="AL71" s="152"/>
      <c r="AM71" s="152"/>
      <c r="AN71" s="152"/>
      <c r="AO71" s="152"/>
      <c r="AP71" s="152"/>
      <c r="AQ71" s="153"/>
      <c r="AR71" s="151"/>
      <c r="AS71" s="152"/>
      <c r="AT71" s="152"/>
      <c r="AU71" s="152"/>
      <c r="AV71" s="152"/>
      <c r="AW71" s="152"/>
      <c r="AX71" s="153"/>
      <c r="AY71" s="151"/>
      <c r="AZ71" s="152"/>
      <c r="BA71" s="319"/>
      <c r="BB71" s="446"/>
      <c r="BC71" s="446"/>
      <c r="BD71" s="447"/>
      <c r="BE71" s="447"/>
      <c r="BF71" s="349"/>
      <c r="BG71" s="349"/>
      <c r="BH71" s="349"/>
      <c r="BI71" s="349"/>
      <c r="BJ71" s="349"/>
    </row>
    <row r="72" spans="2:62" ht="20.25" customHeight="1" x14ac:dyDescent="0.4">
      <c r="B72" s="413"/>
      <c r="C72" s="450"/>
      <c r="D72" s="450"/>
      <c r="E72" s="450"/>
      <c r="F72" s="450"/>
      <c r="G72" s="382"/>
      <c r="H72" s="382"/>
      <c r="I72" s="344"/>
      <c r="J72" s="344"/>
      <c r="K72" s="345"/>
      <c r="L72" s="345"/>
      <c r="M72" s="345"/>
      <c r="N72" s="345"/>
      <c r="O72" s="345"/>
      <c r="P72" s="345"/>
      <c r="Q72" s="345"/>
      <c r="R72" s="345"/>
      <c r="S72" s="345"/>
      <c r="T72" s="320" t="s">
        <v>85</v>
      </c>
      <c r="U72" s="321"/>
      <c r="V72" s="322"/>
      <c r="W72" s="157"/>
      <c r="X72" s="158"/>
      <c r="Y72" s="158"/>
      <c r="Z72" s="158"/>
      <c r="AA72" s="158"/>
      <c r="AB72" s="158"/>
      <c r="AC72" s="159"/>
      <c r="AD72" s="157"/>
      <c r="AE72" s="158"/>
      <c r="AF72" s="158"/>
      <c r="AG72" s="158"/>
      <c r="AH72" s="158"/>
      <c r="AI72" s="158"/>
      <c r="AJ72" s="159"/>
      <c r="AK72" s="157"/>
      <c r="AL72" s="158"/>
      <c r="AM72" s="158"/>
      <c r="AN72" s="158"/>
      <c r="AO72" s="158"/>
      <c r="AP72" s="158"/>
      <c r="AQ72" s="159"/>
      <c r="AR72" s="157"/>
      <c r="AS72" s="158"/>
      <c r="AT72" s="158"/>
      <c r="AU72" s="158"/>
      <c r="AV72" s="158"/>
      <c r="AW72" s="158"/>
      <c r="AX72" s="159"/>
      <c r="AY72" s="157"/>
      <c r="AZ72" s="158"/>
      <c r="BA72" s="158"/>
      <c r="BB72" s="430"/>
      <c r="BC72" s="430"/>
      <c r="BD72" s="431"/>
      <c r="BE72" s="431"/>
      <c r="BF72" s="349"/>
      <c r="BG72" s="349"/>
      <c r="BH72" s="349"/>
      <c r="BI72" s="349"/>
      <c r="BJ72" s="349"/>
    </row>
    <row r="73" spans="2:62" ht="20.25" customHeight="1" x14ac:dyDescent="0.4">
      <c r="B73" s="444">
        <f>B71+1</f>
        <v>30</v>
      </c>
      <c r="C73" s="445"/>
      <c r="D73" s="445"/>
      <c r="E73" s="445"/>
      <c r="F73" s="445"/>
      <c r="G73" s="422"/>
      <c r="H73" s="422"/>
      <c r="I73" s="351"/>
      <c r="J73" s="351"/>
      <c r="K73" s="352"/>
      <c r="L73" s="352"/>
      <c r="M73" s="352"/>
      <c r="N73" s="352"/>
      <c r="O73" s="352"/>
      <c r="P73" s="352"/>
      <c r="Q73" s="352"/>
      <c r="R73" s="352"/>
      <c r="S73" s="352"/>
      <c r="T73" s="316" t="s">
        <v>84</v>
      </c>
      <c r="U73" s="317"/>
      <c r="V73" s="318"/>
      <c r="W73" s="151"/>
      <c r="X73" s="152"/>
      <c r="Y73" s="152"/>
      <c r="Z73" s="152"/>
      <c r="AA73" s="152"/>
      <c r="AB73" s="152"/>
      <c r="AC73" s="153"/>
      <c r="AD73" s="151"/>
      <c r="AE73" s="152"/>
      <c r="AF73" s="152"/>
      <c r="AG73" s="152"/>
      <c r="AH73" s="152"/>
      <c r="AI73" s="152"/>
      <c r="AJ73" s="153"/>
      <c r="AK73" s="151"/>
      <c r="AL73" s="152"/>
      <c r="AM73" s="152"/>
      <c r="AN73" s="152"/>
      <c r="AO73" s="152"/>
      <c r="AP73" s="152"/>
      <c r="AQ73" s="153"/>
      <c r="AR73" s="151"/>
      <c r="AS73" s="152"/>
      <c r="AT73" s="152"/>
      <c r="AU73" s="152"/>
      <c r="AV73" s="152"/>
      <c r="AW73" s="152"/>
      <c r="AX73" s="153"/>
      <c r="AY73" s="151"/>
      <c r="AZ73" s="152"/>
      <c r="BA73" s="319"/>
      <c r="BB73" s="446"/>
      <c r="BC73" s="446"/>
      <c r="BD73" s="447"/>
      <c r="BE73" s="447"/>
      <c r="BF73" s="356"/>
      <c r="BG73" s="356"/>
      <c r="BH73" s="356"/>
      <c r="BI73" s="356"/>
      <c r="BJ73" s="356"/>
    </row>
    <row r="74" spans="2:62" ht="20.25" customHeight="1" x14ac:dyDescent="0.4">
      <c r="B74" s="444"/>
      <c r="C74" s="445"/>
      <c r="D74" s="445"/>
      <c r="E74" s="445"/>
      <c r="F74" s="445"/>
      <c r="G74" s="422"/>
      <c r="H74" s="422"/>
      <c r="I74" s="351"/>
      <c r="J74" s="351"/>
      <c r="K74" s="352"/>
      <c r="L74" s="352"/>
      <c r="M74" s="352"/>
      <c r="N74" s="352"/>
      <c r="O74" s="352"/>
      <c r="P74" s="352"/>
      <c r="Q74" s="352"/>
      <c r="R74" s="352"/>
      <c r="S74" s="352"/>
      <c r="T74" s="326" t="s">
        <v>85</v>
      </c>
      <c r="U74" s="327"/>
      <c r="V74" s="328"/>
      <c r="W74" s="329"/>
      <c r="X74" s="330"/>
      <c r="Y74" s="330"/>
      <c r="Z74" s="330"/>
      <c r="AA74" s="330"/>
      <c r="AB74" s="330"/>
      <c r="AC74" s="331"/>
      <c r="AD74" s="329"/>
      <c r="AE74" s="330"/>
      <c r="AF74" s="330"/>
      <c r="AG74" s="330"/>
      <c r="AH74" s="330"/>
      <c r="AI74" s="330"/>
      <c r="AJ74" s="331"/>
      <c r="AK74" s="329"/>
      <c r="AL74" s="330"/>
      <c r="AM74" s="330"/>
      <c r="AN74" s="330"/>
      <c r="AO74" s="330"/>
      <c r="AP74" s="330"/>
      <c r="AQ74" s="331"/>
      <c r="AR74" s="329"/>
      <c r="AS74" s="330"/>
      <c r="AT74" s="330"/>
      <c r="AU74" s="330"/>
      <c r="AV74" s="330"/>
      <c r="AW74" s="330"/>
      <c r="AX74" s="331"/>
      <c r="AY74" s="329"/>
      <c r="AZ74" s="330"/>
      <c r="BA74" s="330"/>
      <c r="BB74" s="448"/>
      <c r="BC74" s="448"/>
      <c r="BD74" s="449"/>
      <c r="BE74" s="449"/>
      <c r="BF74" s="356"/>
      <c r="BG74" s="356"/>
      <c r="BH74" s="356"/>
      <c r="BI74" s="356"/>
      <c r="BJ74" s="356"/>
    </row>
    <row r="75" spans="2:62" ht="20.25" customHeight="1" x14ac:dyDescent="0.4">
      <c r="B75" s="332"/>
      <c r="C75" s="332"/>
      <c r="D75" s="332"/>
      <c r="E75" s="332"/>
      <c r="F75" s="332"/>
      <c r="G75" s="333"/>
      <c r="H75" s="333"/>
      <c r="I75" s="334"/>
      <c r="J75" s="334"/>
      <c r="K75" s="333"/>
      <c r="L75" s="333"/>
      <c r="M75" s="333"/>
      <c r="N75" s="333"/>
      <c r="O75" s="335"/>
      <c r="P75" s="335"/>
      <c r="Q75" s="335"/>
      <c r="R75" s="336"/>
      <c r="S75" s="336"/>
      <c r="T75" s="336"/>
      <c r="U75" s="337"/>
      <c r="V75" s="338"/>
      <c r="W75" s="339"/>
      <c r="X75" s="339"/>
      <c r="Y75" s="339"/>
      <c r="Z75" s="339"/>
      <c r="AA75" s="339"/>
      <c r="AB75" s="339"/>
      <c r="AC75" s="339"/>
      <c r="AD75" s="339"/>
      <c r="AE75" s="339"/>
      <c r="AF75" s="339"/>
      <c r="AG75" s="339"/>
      <c r="AH75" s="339"/>
      <c r="AI75" s="339"/>
      <c r="AJ75" s="339"/>
      <c r="AK75" s="339"/>
      <c r="AL75" s="339"/>
      <c r="AM75" s="339"/>
      <c r="AN75" s="339"/>
      <c r="AO75" s="339"/>
      <c r="AP75" s="339"/>
      <c r="AQ75" s="339"/>
      <c r="AR75" s="339"/>
      <c r="AS75" s="339"/>
      <c r="AT75" s="339"/>
      <c r="AU75" s="339"/>
      <c r="AV75" s="339"/>
      <c r="AW75" s="339"/>
      <c r="AX75" s="339"/>
      <c r="AY75" s="339"/>
      <c r="AZ75" s="339"/>
      <c r="BA75" s="339"/>
      <c r="BB75" s="339"/>
      <c r="BC75" s="339"/>
      <c r="BD75" s="340"/>
      <c r="BE75" s="340"/>
      <c r="BF75" s="335"/>
      <c r="BG75" s="335"/>
      <c r="BH75" s="335"/>
      <c r="BI75" s="335"/>
      <c r="BJ75" s="335"/>
    </row>
    <row r="76" spans="2:62" ht="24.95" customHeight="1" x14ac:dyDescent="0.4"/>
    <row r="77" spans="2:62" ht="24.95" customHeight="1" x14ac:dyDescent="0.4">
      <c r="B77" s="85" t="s">
        <v>31</v>
      </c>
      <c r="C77" s="85"/>
      <c r="D77" s="85"/>
      <c r="E77" s="85"/>
      <c r="F77" s="85"/>
      <c r="G77" s="85"/>
      <c r="H77" s="85"/>
      <c r="I77" s="85"/>
      <c r="J77" s="85"/>
    </row>
    <row r="78" spans="2:62" ht="24.95" customHeight="1" x14ac:dyDescent="0.4">
      <c r="B78" s="85" t="s">
        <v>32</v>
      </c>
      <c r="C78" s="85"/>
      <c r="D78" s="85"/>
      <c r="E78" s="85"/>
      <c r="F78" s="85"/>
      <c r="G78" s="85"/>
      <c r="H78" s="85"/>
      <c r="I78" s="85"/>
      <c r="J78" s="85"/>
    </row>
    <row r="79" spans="2:62" ht="24.95" customHeight="1" x14ac:dyDescent="0.4">
      <c r="B79" s="85" t="s">
        <v>33</v>
      </c>
      <c r="C79" s="85"/>
      <c r="D79" s="85"/>
      <c r="E79" s="85"/>
      <c r="F79" s="85"/>
      <c r="G79" s="85"/>
      <c r="H79" s="85"/>
      <c r="I79" s="85"/>
      <c r="J79" s="85"/>
    </row>
    <row r="80" spans="2:62" ht="24.95" customHeight="1" x14ac:dyDescent="0.4">
      <c r="B80" s="85" t="s">
        <v>34</v>
      </c>
      <c r="C80" s="85"/>
      <c r="D80" s="85"/>
      <c r="E80" s="85"/>
      <c r="F80" s="85"/>
      <c r="G80" s="85"/>
      <c r="H80" s="85"/>
      <c r="I80" s="85"/>
      <c r="J80" s="85"/>
    </row>
    <row r="81" spans="2:10" ht="24.95" customHeight="1" x14ac:dyDescent="0.4">
      <c r="B81" s="85" t="s">
        <v>209</v>
      </c>
      <c r="C81" s="85"/>
      <c r="D81" s="85"/>
      <c r="E81" s="85"/>
      <c r="F81" s="85"/>
      <c r="G81" s="85"/>
      <c r="H81" s="85"/>
      <c r="I81" s="85"/>
      <c r="J81" s="85"/>
    </row>
    <row r="82" spans="2:10" ht="24.95" customHeight="1" x14ac:dyDescent="0.4">
      <c r="B82" s="85" t="s">
        <v>210</v>
      </c>
      <c r="C82" s="85"/>
      <c r="D82" s="85"/>
      <c r="E82" s="85"/>
      <c r="F82" s="85"/>
      <c r="G82" s="85"/>
      <c r="H82" s="85"/>
      <c r="I82" s="85"/>
      <c r="J82" s="85"/>
    </row>
    <row r="83" spans="2:10" ht="24.95" customHeight="1" x14ac:dyDescent="0.4">
      <c r="B83" s="85" t="s">
        <v>211</v>
      </c>
      <c r="C83" s="85"/>
      <c r="D83" s="85"/>
      <c r="E83" s="85"/>
      <c r="F83" s="85"/>
      <c r="G83" s="85"/>
      <c r="H83" s="85"/>
      <c r="I83" s="85"/>
      <c r="J83" s="85"/>
    </row>
    <row r="84" spans="2:10" ht="24.95" customHeight="1" x14ac:dyDescent="0.4">
      <c r="B84" s="85" t="s">
        <v>212</v>
      </c>
      <c r="C84" s="85"/>
      <c r="D84" s="85"/>
      <c r="E84" s="85"/>
      <c r="F84" s="85"/>
      <c r="G84" s="85"/>
      <c r="H84" s="85"/>
      <c r="I84" s="85"/>
      <c r="J84" s="85"/>
    </row>
    <row r="85" spans="2:10" ht="24.95" customHeight="1" x14ac:dyDescent="0.4">
      <c r="B85" s="85" t="s">
        <v>213</v>
      </c>
      <c r="C85" s="85"/>
      <c r="D85" s="85"/>
      <c r="E85" s="85"/>
      <c r="F85" s="85"/>
      <c r="G85" s="85"/>
      <c r="H85" s="85"/>
      <c r="I85" s="85"/>
      <c r="J85" s="85"/>
    </row>
    <row r="86" spans="2:10" ht="24.95" customHeight="1" x14ac:dyDescent="0.4">
      <c r="B86" s="85" t="s">
        <v>214</v>
      </c>
      <c r="C86" s="85"/>
      <c r="D86" s="85"/>
      <c r="E86" s="85"/>
      <c r="F86" s="85"/>
      <c r="G86" s="85"/>
      <c r="H86" s="85"/>
      <c r="I86" s="85"/>
      <c r="J86" s="85"/>
    </row>
    <row r="87" spans="2:10" ht="24.95" customHeight="1" x14ac:dyDescent="0.4">
      <c r="B87" s="85" t="s">
        <v>215</v>
      </c>
      <c r="C87" s="85"/>
      <c r="D87" s="85"/>
      <c r="E87" s="85"/>
      <c r="F87" s="85"/>
      <c r="G87" s="85"/>
      <c r="H87" s="85"/>
      <c r="I87" s="85"/>
      <c r="J87" s="85"/>
    </row>
    <row r="88" spans="2:10" ht="24.95" customHeight="1" x14ac:dyDescent="0.4">
      <c r="B88" s="85" t="s">
        <v>216</v>
      </c>
      <c r="C88" s="85"/>
      <c r="D88" s="85"/>
      <c r="E88" s="85"/>
      <c r="F88" s="85"/>
      <c r="G88" s="85"/>
      <c r="H88" s="85"/>
      <c r="I88" s="85"/>
      <c r="J88" s="85"/>
    </row>
    <row r="89" spans="2:10" ht="24.95" customHeight="1" x14ac:dyDescent="0.4">
      <c r="B89" s="85" t="s">
        <v>217</v>
      </c>
      <c r="C89" s="85"/>
      <c r="D89" s="85"/>
      <c r="E89" s="85"/>
      <c r="F89" s="85"/>
      <c r="G89" s="85"/>
      <c r="H89" s="85"/>
      <c r="I89" s="85"/>
      <c r="J89" s="85"/>
    </row>
    <row r="90" spans="2:10" ht="24.95" customHeight="1" x14ac:dyDescent="0.4">
      <c r="B90" s="85" t="s">
        <v>218</v>
      </c>
      <c r="C90" s="85"/>
      <c r="D90" s="85"/>
      <c r="E90" s="85"/>
      <c r="F90" s="85"/>
      <c r="G90" s="85"/>
      <c r="H90" s="85"/>
      <c r="I90" s="85"/>
      <c r="J90" s="85"/>
    </row>
    <row r="91" spans="2:10" ht="24.95" customHeight="1" x14ac:dyDescent="0.4">
      <c r="B91" s="85" t="s">
        <v>219</v>
      </c>
      <c r="C91" s="85"/>
      <c r="D91" s="85"/>
      <c r="E91" s="85"/>
      <c r="F91" s="85"/>
      <c r="G91" s="85"/>
      <c r="H91" s="85"/>
      <c r="I91" s="85"/>
      <c r="J91" s="85"/>
    </row>
    <row r="92" spans="2:10" ht="24.95" customHeight="1" x14ac:dyDescent="0.4">
      <c r="B92" s="85" t="s">
        <v>220</v>
      </c>
      <c r="C92" s="85"/>
      <c r="D92" s="85"/>
      <c r="E92" s="85"/>
      <c r="F92" s="85"/>
      <c r="G92" s="85"/>
      <c r="H92" s="85"/>
      <c r="I92" s="85"/>
      <c r="J92" s="85"/>
    </row>
    <row r="93" spans="2:10" ht="24.95" customHeight="1" x14ac:dyDescent="0.4">
      <c r="B93" s="85"/>
      <c r="C93" s="85"/>
      <c r="D93" s="85"/>
      <c r="E93" s="85"/>
      <c r="F93" s="85"/>
      <c r="G93" s="85"/>
      <c r="H93" s="85"/>
      <c r="I93" s="85"/>
      <c r="J93" s="85"/>
    </row>
    <row r="94" spans="2:10" ht="24.95" customHeight="1" x14ac:dyDescent="0.4">
      <c r="B94" s="85"/>
      <c r="C94" s="81" t="s">
        <v>38</v>
      </c>
      <c r="D94" s="342" t="s">
        <v>39</v>
      </c>
      <c r="E94" s="342"/>
      <c r="F94" s="342"/>
      <c r="G94" s="342"/>
      <c r="H94" s="342"/>
      <c r="I94" s="85"/>
      <c r="J94" s="85"/>
    </row>
    <row r="95" spans="2:10" ht="24.95" customHeight="1" x14ac:dyDescent="0.4">
      <c r="B95" s="85"/>
      <c r="C95" s="82" t="s">
        <v>40</v>
      </c>
      <c r="D95" s="342" t="s">
        <v>41</v>
      </c>
      <c r="E95" s="342"/>
      <c r="F95" s="342"/>
      <c r="G95" s="342"/>
      <c r="H95" s="342"/>
      <c r="I95" s="85"/>
      <c r="J95" s="85"/>
    </row>
    <row r="96" spans="2:10" ht="24.95" customHeight="1" x14ac:dyDescent="0.4">
      <c r="B96" s="85"/>
      <c r="C96" s="82" t="s">
        <v>42</v>
      </c>
      <c r="D96" s="342" t="s">
        <v>43</v>
      </c>
      <c r="E96" s="342"/>
      <c r="F96" s="342"/>
      <c r="G96" s="342"/>
      <c r="H96" s="342"/>
      <c r="I96" s="85"/>
      <c r="J96" s="85"/>
    </row>
    <row r="97" spans="1:59" ht="24.95" customHeight="1" x14ac:dyDescent="0.4">
      <c r="B97" s="85"/>
      <c r="C97" s="82" t="s">
        <v>44</v>
      </c>
      <c r="D97" s="342" t="s">
        <v>45</v>
      </c>
      <c r="E97" s="342"/>
      <c r="F97" s="342"/>
      <c r="G97" s="342"/>
      <c r="H97" s="342"/>
      <c r="I97" s="85"/>
      <c r="J97" s="85"/>
    </row>
    <row r="98" spans="1:59" ht="24.95" customHeight="1" x14ac:dyDescent="0.4">
      <c r="B98" s="85"/>
      <c r="C98" s="82" t="s">
        <v>46</v>
      </c>
      <c r="D98" s="342" t="s">
        <v>47</v>
      </c>
      <c r="E98" s="342"/>
      <c r="F98" s="342"/>
      <c r="G98" s="342"/>
      <c r="H98" s="342"/>
      <c r="I98" s="85"/>
      <c r="J98" s="85"/>
    </row>
    <row r="99" spans="1:59" ht="24.95" customHeight="1" x14ac:dyDescent="0.4">
      <c r="B99" s="85"/>
      <c r="C99" s="85"/>
      <c r="D99" s="85"/>
      <c r="E99" s="85"/>
      <c r="F99" s="85"/>
      <c r="G99" s="85"/>
      <c r="H99" s="85"/>
      <c r="I99" s="85"/>
      <c r="J99" s="85"/>
    </row>
    <row r="100" spans="1:59" ht="24.95" customHeight="1" x14ac:dyDescent="0.4">
      <c r="B100" s="85"/>
      <c r="C100" s="85" t="s">
        <v>48</v>
      </c>
      <c r="D100" s="85"/>
      <c r="E100" s="85"/>
      <c r="F100" s="85"/>
      <c r="G100" s="85"/>
      <c r="H100" s="85"/>
      <c r="I100" s="85"/>
      <c r="J100" s="85"/>
    </row>
    <row r="101" spans="1:59" ht="24.95" customHeight="1" x14ac:dyDescent="0.4">
      <c r="B101" s="85"/>
      <c r="C101" s="85" t="s">
        <v>49</v>
      </c>
      <c r="D101" s="85"/>
      <c r="E101" s="85"/>
      <c r="F101" s="85"/>
      <c r="G101" s="85"/>
      <c r="H101" s="85"/>
      <c r="I101" s="85"/>
      <c r="J101" s="85"/>
    </row>
    <row r="102" spans="1:59" ht="24.95" customHeight="1" x14ac:dyDescent="0.4">
      <c r="A102" s="182"/>
      <c r="B102" s="186"/>
      <c r="C102" s="186" t="s">
        <v>50</v>
      </c>
      <c r="D102" s="186"/>
      <c r="E102" s="186"/>
      <c r="F102" s="186"/>
      <c r="G102" s="190"/>
      <c r="H102" s="190"/>
      <c r="I102" s="190"/>
      <c r="J102" s="190"/>
      <c r="K102" s="283"/>
      <c r="L102" s="283"/>
      <c r="M102" s="283"/>
      <c r="N102" s="283"/>
      <c r="O102" s="283"/>
      <c r="P102" s="283"/>
      <c r="Q102" s="283"/>
      <c r="R102" s="283"/>
      <c r="S102" s="283"/>
      <c r="T102" s="283"/>
      <c r="U102" s="283"/>
      <c r="V102" s="283"/>
      <c r="W102" s="283"/>
      <c r="X102" s="283"/>
      <c r="Y102" s="283"/>
      <c r="Z102" s="283"/>
      <c r="AA102" s="283"/>
      <c r="AB102" s="283"/>
      <c r="AC102" s="283"/>
      <c r="AD102" s="283"/>
      <c r="AE102" s="283"/>
      <c r="AF102" s="283"/>
      <c r="AG102" s="283"/>
      <c r="AH102" s="283"/>
      <c r="AI102" s="283"/>
      <c r="AJ102" s="283"/>
      <c r="AK102" s="283"/>
      <c r="AL102" s="283"/>
      <c r="AM102" s="283"/>
      <c r="AN102" s="283"/>
      <c r="AO102" s="283"/>
      <c r="AP102" s="283"/>
      <c r="AQ102" s="283"/>
      <c r="AR102" s="283"/>
      <c r="AS102" s="283"/>
      <c r="AT102" s="283"/>
      <c r="AU102" s="283"/>
      <c r="AV102" s="283"/>
      <c r="AW102" s="283"/>
      <c r="AX102" s="283"/>
      <c r="AY102" s="283"/>
      <c r="AZ102" s="284"/>
      <c r="BA102" s="284"/>
      <c r="BB102" s="284"/>
      <c r="BC102" s="284"/>
      <c r="BD102" s="284"/>
      <c r="BE102" s="284"/>
      <c r="BF102" s="284"/>
      <c r="BG102" s="284"/>
    </row>
    <row r="103" spans="1:59" ht="24.95" customHeight="1" x14ac:dyDescent="0.4">
      <c r="A103" s="182"/>
      <c r="B103" s="186"/>
      <c r="C103" s="186"/>
      <c r="D103" s="186"/>
      <c r="E103" s="186"/>
      <c r="F103" s="186"/>
      <c r="G103" s="190"/>
      <c r="H103" s="190"/>
      <c r="I103" s="190"/>
      <c r="J103" s="190"/>
      <c r="K103" s="283"/>
      <c r="L103" s="283"/>
      <c r="M103" s="283"/>
      <c r="N103" s="283"/>
      <c r="O103" s="283"/>
      <c r="P103" s="283"/>
      <c r="Q103" s="283"/>
      <c r="R103" s="283"/>
      <c r="S103" s="283"/>
      <c r="T103" s="283"/>
      <c r="U103" s="283"/>
      <c r="V103" s="283"/>
      <c r="W103" s="283"/>
      <c r="X103" s="283"/>
      <c r="Y103" s="283"/>
      <c r="Z103" s="283"/>
      <c r="AA103" s="283"/>
      <c r="AB103" s="283"/>
      <c r="AC103" s="283"/>
      <c r="AD103" s="283"/>
      <c r="AE103" s="283"/>
      <c r="AF103" s="283"/>
      <c r="AG103" s="283"/>
      <c r="AH103" s="283"/>
      <c r="AI103" s="283"/>
      <c r="AJ103" s="283"/>
      <c r="AK103" s="283"/>
      <c r="AL103" s="283"/>
      <c r="AM103" s="283"/>
      <c r="AN103" s="283"/>
      <c r="AO103" s="283"/>
      <c r="AP103" s="283"/>
      <c r="AQ103" s="283"/>
      <c r="AR103" s="283"/>
      <c r="AS103" s="283"/>
      <c r="AT103" s="283"/>
      <c r="AU103" s="283"/>
      <c r="AV103" s="283"/>
      <c r="AW103" s="283"/>
      <c r="AX103" s="283"/>
      <c r="AY103" s="283"/>
      <c r="AZ103" s="284"/>
      <c r="BA103" s="284"/>
      <c r="BB103" s="284"/>
      <c r="BC103" s="284"/>
      <c r="BD103" s="284"/>
      <c r="BE103" s="284"/>
      <c r="BF103" s="284"/>
      <c r="BG103" s="284"/>
    </row>
    <row r="104" spans="1:59" ht="24.95" customHeight="1" x14ac:dyDescent="0.4">
      <c r="A104" s="182"/>
      <c r="B104" s="186" t="s">
        <v>221</v>
      </c>
      <c r="C104" s="186"/>
      <c r="D104" s="186"/>
      <c r="E104" s="186"/>
      <c r="F104" s="186"/>
      <c r="G104" s="189"/>
      <c r="H104" s="189"/>
      <c r="I104" s="189"/>
      <c r="J104" s="189"/>
      <c r="K104" s="341"/>
      <c r="L104" s="341"/>
      <c r="M104" s="182"/>
      <c r="N104" s="182"/>
      <c r="O104" s="182"/>
      <c r="P104" s="182"/>
      <c r="Q104" s="182"/>
      <c r="R104" s="182"/>
    </row>
    <row r="105" spans="1:59" ht="24.95" customHeight="1" x14ac:dyDescent="0.4">
      <c r="A105" s="182"/>
      <c r="B105" s="186" t="s">
        <v>222</v>
      </c>
      <c r="C105" s="186"/>
      <c r="D105" s="186"/>
      <c r="E105" s="186"/>
      <c r="F105" s="186"/>
      <c r="G105" s="189"/>
      <c r="H105" s="189"/>
      <c r="I105" s="189"/>
      <c r="J105" s="189"/>
      <c r="K105" s="341"/>
      <c r="L105" s="341"/>
      <c r="M105" s="182"/>
      <c r="N105" s="182"/>
      <c r="O105" s="182"/>
      <c r="P105" s="182"/>
      <c r="Q105" s="182"/>
      <c r="R105" s="182"/>
    </row>
    <row r="106" spans="1:59" ht="24.95" customHeight="1" x14ac:dyDescent="0.4">
      <c r="B106" s="85" t="s">
        <v>223</v>
      </c>
      <c r="C106" s="85"/>
      <c r="D106" s="85"/>
      <c r="E106" s="85"/>
      <c r="F106" s="85"/>
      <c r="G106" s="86"/>
      <c r="H106" s="86"/>
      <c r="I106" s="86"/>
      <c r="J106" s="86"/>
    </row>
    <row r="107" spans="1:59" ht="24.95" customHeight="1" x14ac:dyDescent="0.4">
      <c r="B107" s="85" t="s">
        <v>224</v>
      </c>
      <c r="C107" s="85"/>
      <c r="D107" s="85"/>
      <c r="E107" s="85"/>
      <c r="F107" s="85"/>
      <c r="G107" s="86"/>
      <c r="H107" s="86"/>
      <c r="I107" s="86"/>
      <c r="J107" s="86"/>
    </row>
    <row r="108" spans="1:59" ht="24.95" customHeight="1" x14ac:dyDescent="0.4">
      <c r="B108" s="85" t="s">
        <v>225</v>
      </c>
      <c r="C108" s="85"/>
      <c r="D108" s="85"/>
      <c r="E108" s="85"/>
      <c r="F108" s="85"/>
      <c r="G108" s="86"/>
      <c r="H108" s="86"/>
      <c r="I108" s="86"/>
      <c r="J108" s="86"/>
    </row>
    <row r="109" spans="1:59" ht="24.95" customHeight="1" x14ac:dyDescent="0.4">
      <c r="B109" s="85" t="s">
        <v>226</v>
      </c>
      <c r="C109" s="85"/>
      <c r="D109" s="85"/>
      <c r="E109" s="85"/>
      <c r="F109" s="85"/>
      <c r="G109" s="85"/>
      <c r="H109" s="85"/>
      <c r="I109" s="85"/>
      <c r="J109" s="85"/>
    </row>
    <row r="110" spans="1:59" ht="24.95" customHeight="1" x14ac:dyDescent="0.4">
      <c r="B110" s="85" t="s">
        <v>56</v>
      </c>
      <c r="C110" s="85"/>
      <c r="D110" s="85"/>
      <c r="E110" s="85"/>
      <c r="F110" s="85"/>
      <c r="G110" s="85"/>
      <c r="H110" s="85"/>
      <c r="I110" s="85"/>
      <c r="J110" s="85"/>
    </row>
    <row r="111" spans="1:59" ht="24.95" customHeight="1" x14ac:dyDescent="0.4">
      <c r="B111" s="85" t="s">
        <v>227</v>
      </c>
      <c r="C111" s="85"/>
      <c r="D111" s="85"/>
      <c r="E111" s="85"/>
      <c r="F111" s="85"/>
      <c r="G111" s="85"/>
      <c r="H111" s="85"/>
      <c r="I111" s="85"/>
      <c r="J111" s="85"/>
    </row>
    <row r="112" spans="1:59" ht="24.95" customHeight="1" x14ac:dyDescent="0.4">
      <c r="B112" s="85" t="s">
        <v>98</v>
      </c>
      <c r="C112" s="85"/>
      <c r="D112" s="85"/>
      <c r="E112" s="85"/>
      <c r="F112" s="85"/>
      <c r="G112" s="85"/>
      <c r="H112" s="85"/>
      <c r="I112" s="85"/>
      <c r="J112" s="85"/>
    </row>
    <row r="113" spans="2:10" ht="24.95" customHeight="1" x14ac:dyDescent="0.4">
      <c r="B113" s="85" t="s">
        <v>228</v>
      </c>
      <c r="C113" s="85"/>
      <c r="D113" s="85"/>
      <c r="E113" s="85"/>
      <c r="F113" s="85"/>
      <c r="G113" s="85"/>
      <c r="H113" s="85"/>
      <c r="I113" s="85"/>
      <c r="J113" s="85"/>
    </row>
    <row r="114" spans="2:10" ht="24.95" customHeight="1" x14ac:dyDescent="0.4">
      <c r="B114" s="85" t="s">
        <v>229</v>
      </c>
      <c r="C114" s="85"/>
      <c r="D114" s="85"/>
      <c r="E114" s="85"/>
      <c r="F114" s="85"/>
      <c r="G114" s="85"/>
      <c r="H114" s="85"/>
      <c r="I114" s="85"/>
      <c r="J114" s="85"/>
    </row>
    <row r="115" spans="2:10" ht="24.95" customHeight="1" x14ac:dyDescent="0.4">
      <c r="B115" s="85" t="s">
        <v>61</v>
      </c>
      <c r="C115" s="85"/>
      <c r="D115" s="85"/>
      <c r="E115" s="85"/>
      <c r="F115" s="85"/>
      <c r="G115" s="85"/>
      <c r="H115" s="85"/>
      <c r="I115" s="85"/>
      <c r="J115" s="85"/>
    </row>
    <row r="116" spans="2:10" ht="24.95" customHeight="1" x14ac:dyDescent="0.4">
      <c r="B116" s="85" t="s">
        <v>62</v>
      </c>
      <c r="C116" s="85"/>
      <c r="D116" s="85"/>
      <c r="E116" s="85"/>
      <c r="F116" s="85"/>
      <c r="G116" s="85"/>
      <c r="H116" s="85"/>
      <c r="I116" s="85"/>
      <c r="J116" s="85"/>
    </row>
    <row r="117" spans="2:10" ht="24.95" customHeight="1" x14ac:dyDescent="0.4">
      <c r="B117" s="83" t="s">
        <v>63</v>
      </c>
      <c r="C117" s="85"/>
      <c r="D117" s="85"/>
      <c r="E117" s="85"/>
      <c r="F117" s="85"/>
      <c r="G117" s="85"/>
      <c r="H117" s="85"/>
      <c r="I117" s="85"/>
      <c r="J117" s="85"/>
    </row>
    <row r="118" spans="2:10" ht="24.95" customHeight="1" x14ac:dyDescent="0.4">
      <c r="B118" s="83" t="s">
        <v>64</v>
      </c>
      <c r="C118" s="85"/>
      <c r="D118" s="85"/>
      <c r="E118" s="85"/>
      <c r="F118" s="85"/>
      <c r="G118" s="85"/>
      <c r="H118" s="85"/>
      <c r="I118" s="85"/>
      <c r="J118" s="85"/>
    </row>
    <row r="119" spans="2:10" ht="24.95" customHeight="1" x14ac:dyDescent="0.4">
      <c r="B119" s="7" t="s">
        <v>230</v>
      </c>
    </row>
  </sheetData>
  <mergeCells count="391">
    <mergeCell ref="AT1:BI1"/>
    <mergeCell ref="AC2:AD2"/>
    <mergeCell ref="AF2:AG2"/>
    <mergeCell ref="AJ2:AK2"/>
    <mergeCell ref="AT2:BI2"/>
    <mergeCell ref="BE3:BH3"/>
    <mergeCell ref="BE4:BH4"/>
    <mergeCell ref="BA6:BB6"/>
    <mergeCell ref="BE6:BF6"/>
    <mergeCell ref="I15:J16"/>
    <mergeCell ref="K15:N16"/>
    <mergeCell ref="O15:S16"/>
    <mergeCell ref="BB15:BC15"/>
    <mergeCell ref="BD15:BE15"/>
    <mergeCell ref="BE8:BF8"/>
    <mergeCell ref="B10:B14"/>
    <mergeCell ref="C10:C14"/>
    <mergeCell ref="D10:F14"/>
    <mergeCell ref="G10:H14"/>
    <mergeCell ref="I10:J14"/>
    <mergeCell ref="K10:N14"/>
    <mergeCell ref="O10:S14"/>
    <mergeCell ref="W10:BA10"/>
    <mergeCell ref="BB10:BC14"/>
    <mergeCell ref="BD10:BE14"/>
    <mergeCell ref="BF10:BJ14"/>
    <mergeCell ref="W11:AC11"/>
    <mergeCell ref="AD11:AJ11"/>
    <mergeCell ref="AK11:AQ11"/>
    <mergeCell ref="AR11:AX11"/>
    <mergeCell ref="AY11:BA11"/>
    <mergeCell ref="I19:J20"/>
    <mergeCell ref="K19:N20"/>
    <mergeCell ref="O19:S20"/>
    <mergeCell ref="BB19:BC19"/>
    <mergeCell ref="BD19:BE19"/>
    <mergeCell ref="BF15:BJ16"/>
    <mergeCell ref="BB16:BC16"/>
    <mergeCell ref="BD16:BE16"/>
    <mergeCell ref="B17:B18"/>
    <mergeCell ref="C17:C18"/>
    <mergeCell ref="D17:F18"/>
    <mergeCell ref="G17:H18"/>
    <mergeCell ref="I17:J18"/>
    <mergeCell ref="K17:N18"/>
    <mergeCell ref="O17:S18"/>
    <mergeCell ref="BB17:BC17"/>
    <mergeCell ref="BD17:BE17"/>
    <mergeCell ref="BF17:BJ18"/>
    <mergeCell ref="BB18:BC18"/>
    <mergeCell ref="BD18:BE18"/>
    <mergeCell ref="B15:B16"/>
    <mergeCell ref="C15:C16"/>
    <mergeCell ref="D15:F16"/>
    <mergeCell ref="G15:H16"/>
    <mergeCell ref="I23:J24"/>
    <mergeCell ref="K23:N24"/>
    <mergeCell ref="O23:S24"/>
    <mergeCell ref="BB23:BC23"/>
    <mergeCell ref="BD23:BE23"/>
    <mergeCell ref="BF19:BJ20"/>
    <mergeCell ref="BB20:BC20"/>
    <mergeCell ref="BD20:BE20"/>
    <mergeCell ref="B21:B22"/>
    <mergeCell ref="C21:C22"/>
    <mergeCell ref="D21:F22"/>
    <mergeCell ref="G21:H22"/>
    <mergeCell ref="I21:J22"/>
    <mergeCell ref="K21:N22"/>
    <mergeCell ref="O21:S22"/>
    <mergeCell ref="BB21:BC21"/>
    <mergeCell ref="BD21:BE21"/>
    <mergeCell ref="BF21:BJ22"/>
    <mergeCell ref="BB22:BC22"/>
    <mergeCell ref="BD22:BE22"/>
    <mergeCell ref="B19:B20"/>
    <mergeCell ref="C19:C20"/>
    <mergeCell ref="D19:F20"/>
    <mergeCell ref="G19:H20"/>
    <mergeCell ref="I27:J28"/>
    <mergeCell ref="K27:N28"/>
    <mergeCell ref="O27:S28"/>
    <mergeCell ref="BB27:BC27"/>
    <mergeCell ref="BD27:BE27"/>
    <mergeCell ref="BF23:BJ24"/>
    <mergeCell ref="BB24:BC24"/>
    <mergeCell ref="BD24:BE24"/>
    <mergeCell ref="B25:B26"/>
    <mergeCell ref="C25:C26"/>
    <mergeCell ref="D25:F26"/>
    <mergeCell ref="G25:H26"/>
    <mergeCell ref="I25:J26"/>
    <mergeCell ref="K25:N26"/>
    <mergeCell ref="O25:S26"/>
    <mergeCell ref="BB25:BC25"/>
    <mergeCell ref="BD25:BE25"/>
    <mergeCell ref="BF25:BJ26"/>
    <mergeCell ref="BB26:BC26"/>
    <mergeCell ref="BD26:BE26"/>
    <mergeCell ref="B23:B24"/>
    <mergeCell ref="C23:C24"/>
    <mergeCell ref="D23:F24"/>
    <mergeCell ref="G23:H24"/>
    <mergeCell ref="I31:J32"/>
    <mergeCell ref="K31:N32"/>
    <mergeCell ref="O31:S32"/>
    <mergeCell ref="BB31:BC31"/>
    <mergeCell ref="BD31:BE31"/>
    <mergeCell ref="BF27:BJ28"/>
    <mergeCell ref="BB28:BC28"/>
    <mergeCell ref="BD28:BE28"/>
    <mergeCell ref="B29:B30"/>
    <mergeCell ref="C29:C30"/>
    <mergeCell ref="D29:F30"/>
    <mergeCell ref="G29:H30"/>
    <mergeCell ref="I29:J30"/>
    <mergeCell ref="K29:N30"/>
    <mergeCell ref="O29:S30"/>
    <mergeCell ref="BB29:BC29"/>
    <mergeCell ref="BD29:BE29"/>
    <mergeCell ref="BF29:BJ30"/>
    <mergeCell ref="BB30:BC30"/>
    <mergeCell ref="BD30:BE30"/>
    <mergeCell ref="B27:B28"/>
    <mergeCell ref="C27:C28"/>
    <mergeCell ref="D27:F28"/>
    <mergeCell ref="G27:H28"/>
    <mergeCell ref="I35:J36"/>
    <mergeCell ref="K35:N36"/>
    <mergeCell ref="O35:S36"/>
    <mergeCell ref="BB35:BC35"/>
    <mergeCell ref="BD35:BE35"/>
    <mergeCell ref="BF31:BJ32"/>
    <mergeCell ref="BB32:BC32"/>
    <mergeCell ref="BD32:BE32"/>
    <mergeCell ref="B33:B34"/>
    <mergeCell ref="C33:C34"/>
    <mergeCell ref="D33:F34"/>
    <mergeCell ref="G33:H34"/>
    <mergeCell ref="I33:J34"/>
    <mergeCell ref="K33:N34"/>
    <mergeCell ref="O33:S34"/>
    <mergeCell ref="BB33:BC33"/>
    <mergeCell ref="BD33:BE33"/>
    <mergeCell ref="BF33:BJ34"/>
    <mergeCell ref="BB34:BC34"/>
    <mergeCell ref="BD34:BE34"/>
    <mergeCell ref="B31:B32"/>
    <mergeCell ref="C31:C32"/>
    <mergeCell ref="D31:F32"/>
    <mergeCell ref="G31:H32"/>
    <mergeCell ref="I39:J40"/>
    <mergeCell ref="K39:N40"/>
    <mergeCell ref="O39:S40"/>
    <mergeCell ref="BB39:BC39"/>
    <mergeCell ref="BD39:BE39"/>
    <mergeCell ref="BF35:BJ36"/>
    <mergeCell ref="BB36:BC36"/>
    <mergeCell ref="BD36:BE36"/>
    <mergeCell ref="B37:B38"/>
    <mergeCell ref="C37:C38"/>
    <mergeCell ref="D37:F38"/>
    <mergeCell ref="G37:H38"/>
    <mergeCell ref="I37:J38"/>
    <mergeCell ref="K37:N38"/>
    <mergeCell ref="O37:S38"/>
    <mergeCell ref="BB37:BC37"/>
    <mergeCell ref="BD37:BE37"/>
    <mergeCell ref="BF37:BJ38"/>
    <mergeCell ref="BB38:BC38"/>
    <mergeCell ref="BD38:BE38"/>
    <mergeCell ref="B35:B36"/>
    <mergeCell ref="C35:C36"/>
    <mergeCell ref="D35:F36"/>
    <mergeCell ref="G35:H36"/>
    <mergeCell ref="I43:J44"/>
    <mergeCell ref="K43:N44"/>
    <mergeCell ref="O43:S44"/>
    <mergeCell ref="BB43:BC43"/>
    <mergeCell ref="BD43:BE43"/>
    <mergeCell ref="BF39:BJ40"/>
    <mergeCell ref="BB40:BC40"/>
    <mergeCell ref="BD40:BE40"/>
    <mergeCell ref="B41:B42"/>
    <mergeCell ref="C41:C42"/>
    <mergeCell ref="D41:F42"/>
    <mergeCell ref="G41:H42"/>
    <mergeCell ref="I41:J42"/>
    <mergeCell ref="K41:N42"/>
    <mergeCell ref="O41:S42"/>
    <mergeCell ref="BB41:BC41"/>
    <mergeCell ref="BD41:BE41"/>
    <mergeCell ref="BF41:BJ42"/>
    <mergeCell ref="BB42:BC42"/>
    <mergeCell ref="BD42:BE42"/>
    <mergeCell ref="B39:B40"/>
    <mergeCell ref="C39:C40"/>
    <mergeCell ref="D39:F40"/>
    <mergeCell ref="G39:H40"/>
    <mergeCell ref="I47:J48"/>
    <mergeCell ref="K47:N48"/>
    <mergeCell ref="O47:S48"/>
    <mergeCell ref="BB47:BC47"/>
    <mergeCell ref="BD47:BE47"/>
    <mergeCell ref="BF43:BJ44"/>
    <mergeCell ref="BB44:BC44"/>
    <mergeCell ref="BD44:BE44"/>
    <mergeCell ref="B45:B46"/>
    <mergeCell ref="C45:C46"/>
    <mergeCell ref="D45:F46"/>
    <mergeCell ref="G45:H46"/>
    <mergeCell ref="I45:J46"/>
    <mergeCell ref="K45:N46"/>
    <mergeCell ref="O45:S46"/>
    <mergeCell ref="BB45:BC45"/>
    <mergeCell ref="BD45:BE45"/>
    <mergeCell ref="BF45:BJ46"/>
    <mergeCell ref="BB46:BC46"/>
    <mergeCell ref="BD46:BE46"/>
    <mergeCell ref="B43:B44"/>
    <mergeCell ref="C43:C44"/>
    <mergeCell ref="D43:F44"/>
    <mergeCell ref="G43:H44"/>
    <mergeCell ref="I51:J52"/>
    <mergeCell ref="K51:N52"/>
    <mergeCell ref="O51:S52"/>
    <mergeCell ref="BB51:BC51"/>
    <mergeCell ref="BD51:BE51"/>
    <mergeCell ref="BF47:BJ48"/>
    <mergeCell ref="BB48:BC48"/>
    <mergeCell ref="BD48:BE48"/>
    <mergeCell ref="B49:B50"/>
    <mergeCell ref="C49:C50"/>
    <mergeCell ref="D49:F50"/>
    <mergeCell ref="G49:H50"/>
    <mergeCell ref="I49:J50"/>
    <mergeCell ref="K49:N50"/>
    <mergeCell ref="O49:S50"/>
    <mergeCell ref="BB49:BC49"/>
    <mergeCell ref="BD49:BE49"/>
    <mergeCell ref="BF49:BJ50"/>
    <mergeCell ref="BB50:BC50"/>
    <mergeCell ref="BD50:BE50"/>
    <mergeCell ref="B47:B48"/>
    <mergeCell ref="C47:C48"/>
    <mergeCell ref="D47:F48"/>
    <mergeCell ref="G47:H48"/>
    <mergeCell ref="I55:J56"/>
    <mergeCell ref="K55:N56"/>
    <mergeCell ref="O55:S56"/>
    <mergeCell ref="BB55:BC55"/>
    <mergeCell ref="BD55:BE55"/>
    <mergeCell ref="BF51:BJ52"/>
    <mergeCell ref="BB52:BC52"/>
    <mergeCell ref="BD52:BE52"/>
    <mergeCell ref="B53:B54"/>
    <mergeCell ref="C53:C54"/>
    <mergeCell ref="D53:F54"/>
    <mergeCell ref="G53:H54"/>
    <mergeCell ref="I53:J54"/>
    <mergeCell ref="K53:N54"/>
    <mergeCell ref="O53:S54"/>
    <mergeCell ref="BB53:BC53"/>
    <mergeCell ref="BD53:BE53"/>
    <mergeCell ref="BF53:BJ54"/>
    <mergeCell ref="BB54:BC54"/>
    <mergeCell ref="BD54:BE54"/>
    <mergeCell ref="B51:B52"/>
    <mergeCell ref="C51:C52"/>
    <mergeCell ref="D51:F52"/>
    <mergeCell ref="G51:H52"/>
    <mergeCell ref="I59:J60"/>
    <mergeCell ref="K59:N60"/>
    <mergeCell ref="O59:S60"/>
    <mergeCell ref="BB59:BC59"/>
    <mergeCell ref="BD59:BE59"/>
    <mergeCell ref="BF55:BJ56"/>
    <mergeCell ref="BB56:BC56"/>
    <mergeCell ref="BD56:BE56"/>
    <mergeCell ref="B57:B58"/>
    <mergeCell ref="C57:C58"/>
    <mergeCell ref="D57:F58"/>
    <mergeCell ref="G57:H58"/>
    <mergeCell ref="I57:J58"/>
    <mergeCell ref="K57:N58"/>
    <mergeCell ref="O57:S58"/>
    <mergeCell ref="BB57:BC57"/>
    <mergeCell ref="BD57:BE57"/>
    <mergeCell ref="BF57:BJ58"/>
    <mergeCell ref="BB58:BC58"/>
    <mergeCell ref="BD58:BE58"/>
    <mergeCell ref="B55:B56"/>
    <mergeCell ref="C55:C56"/>
    <mergeCell ref="D55:F56"/>
    <mergeCell ref="G55:H56"/>
    <mergeCell ref="I63:J64"/>
    <mergeCell ref="K63:N64"/>
    <mergeCell ref="O63:S64"/>
    <mergeCell ref="BB63:BC63"/>
    <mergeCell ref="BD63:BE63"/>
    <mergeCell ref="BF59:BJ60"/>
    <mergeCell ref="BB60:BC60"/>
    <mergeCell ref="BD60:BE60"/>
    <mergeCell ref="B61:B62"/>
    <mergeCell ref="C61:C62"/>
    <mergeCell ref="D61:F62"/>
    <mergeCell ref="G61:H62"/>
    <mergeCell ref="I61:J62"/>
    <mergeCell ref="K61:N62"/>
    <mergeCell ref="O61:S62"/>
    <mergeCell ref="BB61:BC61"/>
    <mergeCell ref="BD61:BE61"/>
    <mergeCell ref="BF61:BJ62"/>
    <mergeCell ref="BB62:BC62"/>
    <mergeCell ref="BD62:BE62"/>
    <mergeCell ref="B59:B60"/>
    <mergeCell ref="C59:C60"/>
    <mergeCell ref="D59:F60"/>
    <mergeCell ref="G59:H60"/>
    <mergeCell ref="I67:J68"/>
    <mergeCell ref="K67:N68"/>
    <mergeCell ref="O67:S68"/>
    <mergeCell ref="BB67:BC67"/>
    <mergeCell ref="BD67:BE67"/>
    <mergeCell ref="BF63:BJ64"/>
    <mergeCell ref="BB64:BC64"/>
    <mergeCell ref="BD64:BE64"/>
    <mergeCell ref="B65:B66"/>
    <mergeCell ref="C65:C66"/>
    <mergeCell ref="D65:F66"/>
    <mergeCell ref="G65:H66"/>
    <mergeCell ref="I65:J66"/>
    <mergeCell ref="K65:N66"/>
    <mergeCell ref="O65:S66"/>
    <mergeCell ref="BB65:BC65"/>
    <mergeCell ref="BD65:BE65"/>
    <mergeCell ref="BF65:BJ66"/>
    <mergeCell ref="BB66:BC66"/>
    <mergeCell ref="BD66:BE66"/>
    <mergeCell ref="B63:B64"/>
    <mergeCell ref="C63:C64"/>
    <mergeCell ref="D63:F64"/>
    <mergeCell ref="G63:H64"/>
    <mergeCell ref="I71:J72"/>
    <mergeCell ref="K71:N72"/>
    <mergeCell ref="O71:S72"/>
    <mergeCell ref="BB71:BC71"/>
    <mergeCell ref="BD71:BE71"/>
    <mergeCell ref="BF67:BJ68"/>
    <mergeCell ref="BB68:BC68"/>
    <mergeCell ref="BD68:BE68"/>
    <mergeCell ref="B69:B70"/>
    <mergeCell ref="C69:C70"/>
    <mergeCell ref="D69:F70"/>
    <mergeCell ref="G69:H70"/>
    <mergeCell ref="I69:J70"/>
    <mergeCell ref="K69:N70"/>
    <mergeCell ref="O69:S70"/>
    <mergeCell ref="BB69:BC69"/>
    <mergeCell ref="BD69:BE69"/>
    <mergeCell ref="BF69:BJ70"/>
    <mergeCell ref="BB70:BC70"/>
    <mergeCell ref="BD70:BE70"/>
    <mergeCell ref="B67:B68"/>
    <mergeCell ref="C67:C68"/>
    <mergeCell ref="D67:F68"/>
    <mergeCell ref="G67:H68"/>
    <mergeCell ref="D94:H94"/>
    <mergeCell ref="D95:H95"/>
    <mergeCell ref="D96:H96"/>
    <mergeCell ref="D97:H97"/>
    <mergeCell ref="D98:H98"/>
    <mergeCell ref="BF71:BJ72"/>
    <mergeCell ref="BB72:BC72"/>
    <mergeCell ref="BD72:BE72"/>
    <mergeCell ref="B73:B74"/>
    <mergeCell ref="C73:C74"/>
    <mergeCell ref="D73:F74"/>
    <mergeCell ref="G73:H74"/>
    <mergeCell ref="I73:J74"/>
    <mergeCell ref="K73:N74"/>
    <mergeCell ref="O73:S74"/>
    <mergeCell ref="BB73:BC73"/>
    <mergeCell ref="BD73:BE73"/>
    <mergeCell ref="BF73:BJ74"/>
    <mergeCell ref="BB74:BC74"/>
    <mergeCell ref="BD74:BE74"/>
    <mergeCell ref="B71:B72"/>
    <mergeCell ref="C71:C72"/>
    <mergeCell ref="D71:F72"/>
    <mergeCell ref="G71:H72"/>
  </mergeCells>
  <phoneticPr fontId="21"/>
  <conditionalFormatting sqref="BB16:BE16">
    <cfRule type="expression" dxfId="59" priority="2">
      <formula>INDIRECT(ADDRESS(ROW(),COLUMN()))=TRUNC(INDIRECT(ADDRESS(ROW(),COLUMN())))</formula>
    </cfRule>
  </conditionalFormatting>
  <conditionalFormatting sqref="BB18:BE18">
    <cfRule type="expression" dxfId="58" priority="3">
      <formula>INDIRECT(ADDRESS(ROW(),COLUMN()))=TRUNC(INDIRECT(ADDRESS(ROW(),COLUMN())))</formula>
    </cfRule>
  </conditionalFormatting>
  <conditionalFormatting sqref="BB20:BE20">
    <cfRule type="expression" dxfId="57" priority="4">
      <formula>INDIRECT(ADDRESS(ROW(),COLUMN()))=TRUNC(INDIRECT(ADDRESS(ROW(),COLUMN())))</formula>
    </cfRule>
  </conditionalFormatting>
  <conditionalFormatting sqref="BB22:BE22">
    <cfRule type="expression" dxfId="56" priority="5">
      <formula>INDIRECT(ADDRESS(ROW(),COLUMN()))=TRUNC(INDIRECT(ADDRESS(ROW(),COLUMN())))</formula>
    </cfRule>
  </conditionalFormatting>
  <conditionalFormatting sqref="BB24:BE24">
    <cfRule type="expression" dxfId="55" priority="6">
      <formula>INDIRECT(ADDRESS(ROW(),COLUMN()))=TRUNC(INDIRECT(ADDRESS(ROW(),COLUMN())))</formula>
    </cfRule>
  </conditionalFormatting>
  <conditionalFormatting sqref="BB26:BE26">
    <cfRule type="expression" dxfId="54" priority="7">
      <formula>INDIRECT(ADDRESS(ROW(),COLUMN()))=TRUNC(INDIRECT(ADDRESS(ROW(),COLUMN())))</formula>
    </cfRule>
  </conditionalFormatting>
  <conditionalFormatting sqref="BB28:BE28">
    <cfRule type="expression" dxfId="53" priority="8">
      <formula>INDIRECT(ADDRESS(ROW(),COLUMN()))=TRUNC(INDIRECT(ADDRESS(ROW(),COLUMN())))</formula>
    </cfRule>
  </conditionalFormatting>
  <conditionalFormatting sqref="BB30:BE30">
    <cfRule type="expression" dxfId="52" priority="9">
      <formula>INDIRECT(ADDRESS(ROW(),COLUMN()))=TRUNC(INDIRECT(ADDRESS(ROW(),COLUMN())))</formula>
    </cfRule>
  </conditionalFormatting>
  <conditionalFormatting sqref="BB32:BE32">
    <cfRule type="expression" dxfId="51" priority="10">
      <formula>INDIRECT(ADDRESS(ROW(),COLUMN()))=TRUNC(INDIRECT(ADDRESS(ROW(),COLUMN())))</formula>
    </cfRule>
  </conditionalFormatting>
  <conditionalFormatting sqref="BB34:BE34">
    <cfRule type="expression" dxfId="50" priority="11">
      <formula>INDIRECT(ADDRESS(ROW(),COLUMN()))=TRUNC(INDIRECT(ADDRESS(ROW(),COLUMN())))</formula>
    </cfRule>
  </conditionalFormatting>
  <conditionalFormatting sqref="BB36:BE36">
    <cfRule type="expression" dxfId="49" priority="12">
      <formula>INDIRECT(ADDRESS(ROW(),COLUMN()))=TRUNC(INDIRECT(ADDRESS(ROW(),COLUMN())))</formula>
    </cfRule>
  </conditionalFormatting>
  <conditionalFormatting sqref="BB38:BE38">
    <cfRule type="expression" dxfId="48" priority="13">
      <formula>INDIRECT(ADDRESS(ROW(),COLUMN()))=TRUNC(INDIRECT(ADDRESS(ROW(),COLUMN())))</formula>
    </cfRule>
  </conditionalFormatting>
  <conditionalFormatting sqref="BB40:BE40">
    <cfRule type="expression" dxfId="47" priority="14">
      <formula>INDIRECT(ADDRESS(ROW(),COLUMN()))=TRUNC(INDIRECT(ADDRESS(ROW(),COLUMN())))</formula>
    </cfRule>
  </conditionalFormatting>
  <conditionalFormatting sqref="BB42:BE42">
    <cfRule type="expression" dxfId="46" priority="15">
      <formula>INDIRECT(ADDRESS(ROW(),COLUMN()))=TRUNC(INDIRECT(ADDRESS(ROW(),COLUMN())))</formula>
    </cfRule>
  </conditionalFormatting>
  <conditionalFormatting sqref="BB44:BE44">
    <cfRule type="expression" dxfId="45" priority="16">
      <formula>INDIRECT(ADDRESS(ROW(),COLUMN()))=TRUNC(INDIRECT(ADDRESS(ROW(),COLUMN())))</formula>
    </cfRule>
  </conditionalFormatting>
  <conditionalFormatting sqref="BB46:BE46">
    <cfRule type="expression" dxfId="44" priority="17">
      <formula>INDIRECT(ADDRESS(ROW(),COLUMN()))=TRUNC(INDIRECT(ADDRESS(ROW(),COLUMN())))</formula>
    </cfRule>
  </conditionalFormatting>
  <conditionalFormatting sqref="BB48:BE48">
    <cfRule type="expression" dxfId="43" priority="18">
      <formula>INDIRECT(ADDRESS(ROW(),COLUMN()))=TRUNC(INDIRECT(ADDRESS(ROW(),COLUMN())))</formula>
    </cfRule>
  </conditionalFormatting>
  <conditionalFormatting sqref="BB50:BE50">
    <cfRule type="expression" dxfId="42" priority="19">
      <formula>INDIRECT(ADDRESS(ROW(),COLUMN()))=TRUNC(INDIRECT(ADDRESS(ROW(),COLUMN())))</formula>
    </cfRule>
  </conditionalFormatting>
  <conditionalFormatting sqref="BB52:BE52">
    <cfRule type="expression" dxfId="41" priority="20">
      <formula>INDIRECT(ADDRESS(ROW(),COLUMN()))=TRUNC(INDIRECT(ADDRESS(ROW(),COLUMN())))</formula>
    </cfRule>
  </conditionalFormatting>
  <conditionalFormatting sqref="BB54:BE54">
    <cfRule type="expression" dxfId="40" priority="21">
      <formula>INDIRECT(ADDRESS(ROW(),COLUMN()))=TRUNC(INDIRECT(ADDRESS(ROW(),COLUMN())))</formula>
    </cfRule>
  </conditionalFormatting>
  <conditionalFormatting sqref="BB56:BE56">
    <cfRule type="expression" dxfId="39" priority="22">
      <formula>INDIRECT(ADDRESS(ROW(),COLUMN()))=TRUNC(INDIRECT(ADDRESS(ROW(),COLUMN())))</formula>
    </cfRule>
  </conditionalFormatting>
  <conditionalFormatting sqref="BB58:BE58">
    <cfRule type="expression" dxfId="38" priority="23">
      <formula>INDIRECT(ADDRESS(ROW(),COLUMN()))=TRUNC(INDIRECT(ADDRESS(ROW(),COLUMN())))</formula>
    </cfRule>
  </conditionalFormatting>
  <conditionalFormatting sqref="BB60:BE60">
    <cfRule type="expression" dxfId="37" priority="24">
      <formula>INDIRECT(ADDRESS(ROW(),COLUMN()))=TRUNC(INDIRECT(ADDRESS(ROW(),COLUMN())))</formula>
    </cfRule>
  </conditionalFormatting>
  <conditionalFormatting sqref="BB62:BE62">
    <cfRule type="expression" dxfId="36" priority="25">
      <formula>INDIRECT(ADDRESS(ROW(),COLUMN()))=TRUNC(INDIRECT(ADDRESS(ROW(),COLUMN())))</formula>
    </cfRule>
  </conditionalFormatting>
  <conditionalFormatting sqref="BB64:BE64">
    <cfRule type="expression" dxfId="35" priority="26">
      <formula>INDIRECT(ADDRESS(ROW(),COLUMN()))=TRUNC(INDIRECT(ADDRESS(ROW(),COLUMN())))</formula>
    </cfRule>
  </conditionalFormatting>
  <conditionalFormatting sqref="BB66:BE66">
    <cfRule type="expression" dxfId="34" priority="27">
      <formula>INDIRECT(ADDRESS(ROW(),COLUMN()))=TRUNC(INDIRECT(ADDRESS(ROW(),COLUMN())))</formula>
    </cfRule>
  </conditionalFormatting>
  <conditionalFormatting sqref="BB68:BE68">
    <cfRule type="expression" dxfId="33" priority="28">
      <formula>INDIRECT(ADDRESS(ROW(),COLUMN()))=TRUNC(INDIRECT(ADDRESS(ROW(),COLUMN())))</formula>
    </cfRule>
  </conditionalFormatting>
  <conditionalFormatting sqref="BB70:BE70">
    <cfRule type="expression" dxfId="32" priority="29">
      <formula>INDIRECT(ADDRESS(ROW(),COLUMN()))=TRUNC(INDIRECT(ADDRESS(ROW(),COLUMN())))</formula>
    </cfRule>
  </conditionalFormatting>
  <conditionalFormatting sqref="BB72:BE72">
    <cfRule type="expression" dxfId="31" priority="30">
      <formula>INDIRECT(ADDRESS(ROW(),COLUMN()))=TRUNC(INDIRECT(ADDRESS(ROW(),COLUMN())))</formula>
    </cfRule>
  </conditionalFormatting>
  <conditionalFormatting sqref="W16:BA16">
    <cfRule type="expression" dxfId="30" priority="31">
      <formula>INDIRECT(ADDRESS(ROW(),COLUMN()))=TRUNC(INDIRECT(ADDRESS(ROW(),COLUMN())))</formula>
    </cfRule>
  </conditionalFormatting>
  <conditionalFormatting sqref="W18:BA18">
    <cfRule type="expression" dxfId="29" priority="32">
      <formula>INDIRECT(ADDRESS(ROW(),COLUMN()))=TRUNC(INDIRECT(ADDRESS(ROW(),COLUMN())))</formula>
    </cfRule>
  </conditionalFormatting>
  <conditionalFormatting sqref="W20:BA20">
    <cfRule type="expression" dxfId="28" priority="33">
      <formula>INDIRECT(ADDRESS(ROW(),COLUMN()))=TRUNC(INDIRECT(ADDRESS(ROW(),COLUMN())))</formula>
    </cfRule>
  </conditionalFormatting>
  <conditionalFormatting sqref="W22:BA22">
    <cfRule type="expression" dxfId="27" priority="34">
      <formula>INDIRECT(ADDRESS(ROW(),COLUMN()))=TRUNC(INDIRECT(ADDRESS(ROW(),COLUMN())))</formula>
    </cfRule>
  </conditionalFormatting>
  <conditionalFormatting sqref="W24:BA24">
    <cfRule type="expression" dxfId="26" priority="35">
      <formula>INDIRECT(ADDRESS(ROW(),COLUMN()))=TRUNC(INDIRECT(ADDRESS(ROW(),COLUMN())))</formula>
    </cfRule>
  </conditionalFormatting>
  <conditionalFormatting sqref="W26:BA26">
    <cfRule type="expression" dxfId="25" priority="36">
      <formula>INDIRECT(ADDRESS(ROW(),COLUMN()))=TRUNC(INDIRECT(ADDRESS(ROW(),COLUMN())))</formula>
    </cfRule>
  </conditionalFormatting>
  <conditionalFormatting sqref="W28:BA28">
    <cfRule type="expression" dxfId="24" priority="37">
      <formula>INDIRECT(ADDRESS(ROW(),COLUMN()))=TRUNC(INDIRECT(ADDRESS(ROW(),COLUMN())))</formula>
    </cfRule>
  </conditionalFormatting>
  <conditionalFormatting sqref="W30:BA30">
    <cfRule type="expression" dxfId="23" priority="38">
      <formula>INDIRECT(ADDRESS(ROW(),COLUMN()))=TRUNC(INDIRECT(ADDRESS(ROW(),COLUMN())))</formula>
    </cfRule>
  </conditionalFormatting>
  <conditionalFormatting sqref="W32:BA32">
    <cfRule type="expression" dxfId="22" priority="39">
      <formula>INDIRECT(ADDRESS(ROW(),COLUMN()))=TRUNC(INDIRECT(ADDRESS(ROW(),COLUMN())))</formula>
    </cfRule>
  </conditionalFormatting>
  <conditionalFormatting sqref="W34:BA34">
    <cfRule type="expression" dxfId="21" priority="40">
      <formula>INDIRECT(ADDRESS(ROW(),COLUMN()))=TRUNC(INDIRECT(ADDRESS(ROW(),COLUMN())))</formula>
    </cfRule>
  </conditionalFormatting>
  <conditionalFormatting sqref="W36:BA36">
    <cfRule type="expression" dxfId="20" priority="41">
      <formula>INDIRECT(ADDRESS(ROW(),COLUMN()))=TRUNC(INDIRECT(ADDRESS(ROW(),COLUMN())))</formula>
    </cfRule>
  </conditionalFormatting>
  <conditionalFormatting sqref="W38:BA38">
    <cfRule type="expression" dxfId="19" priority="42">
      <formula>INDIRECT(ADDRESS(ROW(),COLUMN()))=TRUNC(INDIRECT(ADDRESS(ROW(),COLUMN())))</formula>
    </cfRule>
  </conditionalFormatting>
  <conditionalFormatting sqref="W40:BA40">
    <cfRule type="expression" dxfId="18" priority="43">
      <formula>INDIRECT(ADDRESS(ROW(),COLUMN()))=TRUNC(INDIRECT(ADDRESS(ROW(),COLUMN())))</formula>
    </cfRule>
  </conditionalFormatting>
  <conditionalFormatting sqref="W42:BA42">
    <cfRule type="expression" dxfId="17" priority="44">
      <formula>INDIRECT(ADDRESS(ROW(),COLUMN()))=TRUNC(INDIRECT(ADDRESS(ROW(),COLUMN())))</formula>
    </cfRule>
  </conditionalFormatting>
  <conditionalFormatting sqref="W44:BA44">
    <cfRule type="expression" dxfId="16" priority="45">
      <formula>INDIRECT(ADDRESS(ROW(),COLUMN()))=TRUNC(INDIRECT(ADDRESS(ROW(),COLUMN())))</formula>
    </cfRule>
  </conditionalFormatting>
  <conditionalFormatting sqref="W46:BA46">
    <cfRule type="expression" dxfId="15" priority="46">
      <formula>INDIRECT(ADDRESS(ROW(),COLUMN()))=TRUNC(INDIRECT(ADDRESS(ROW(),COLUMN())))</formula>
    </cfRule>
  </conditionalFormatting>
  <conditionalFormatting sqref="W48:BA48">
    <cfRule type="expression" dxfId="14" priority="47">
      <formula>INDIRECT(ADDRESS(ROW(),COLUMN()))=TRUNC(INDIRECT(ADDRESS(ROW(),COLUMN())))</formula>
    </cfRule>
  </conditionalFormatting>
  <conditionalFormatting sqref="W50:BA50">
    <cfRule type="expression" dxfId="13" priority="48">
      <formula>INDIRECT(ADDRESS(ROW(),COLUMN()))=TRUNC(INDIRECT(ADDRESS(ROW(),COLUMN())))</formula>
    </cfRule>
  </conditionalFormatting>
  <conditionalFormatting sqref="W52:BA52">
    <cfRule type="expression" dxfId="12" priority="49">
      <formula>INDIRECT(ADDRESS(ROW(),COLUMN()))=TRUNC(INDIRECT(ADDRESS(ROW(),COLUMN())))</formula>
    </cfRule>
  </conditionalFormatting>
  <conditionalFormatting sqref="W54:BA54">
    <cfRule type="expression" dxfId="11" priority="50">
      <formula>INDIRECT(ADDRESS(ROW(),COLUMN()))=TRUNC(INDIRECT(ADDRESS(ROW(),COLUMN())))</formula>
    </cfRule>
  </conditionalFormatting>
  <conditionalFormatting sqref="W56:BA56">
    <cfRule type="expression" dxfId="10" priority="51">
      <formula>INDIRECT(ADDRESS(ROW(),COLUMN()))=TRUNC(INDIRECT(ADDRESS(ROW(),COLUMN())))</formula>
    </cfRule>
  </conditionalFormatting>
  <conditionalFormatting sqref="W58:BA58">
    <cfRule type="expression" dxfId="9" priority="52">
      <formula>INDIRECT(ADDRESS(ROW(),COLUMN()))=TRUNC(INDIRECT(ADDRESS(ROW(),COLUMN())))</formula>
    </cfRule>
  </conditionalFormatting>
  <conditionalFormatting sqref="W60:BA60">
    <cfRule type="expression" dxfId="8" priority="53">
      <formula>INDIRECT(ADDRESS(ROW(),COLUMN()))=TRUNC(INDIRECT(ADDRESS(ROW(),COLUMN())))</formula>
    </cfRule>
  </conditionalFormatting>
  <conditionalFormatting sqref="W62:BA62">
    <cfRule type="expression" dxfId="7" priority="54">
      <formula>INDIRECT(ADDRESS(ROW(),COLUMN()))=TRUNC(INDIRECT(ADDRESS(ROW(),COLUMN())))</formula>
    </cfRule>
  </conditionalFormatting>
  <conditionalFormatting sqref="W64:BA64">
    <cfRule type="expression" dxfId="6" priority="55">
      <formula>INDIRECT(ADDRESS(ROW(),COLUMN()))=TRUNC(INDIRECT(ADDRESS(ROW(),COLUMN())))</formula>
    </cfRule>
  </conditionalFormatting>
  <conditionalFormatting sqref="W66:BA66">
    <cfRule type="expression" dxfId="5" priority="56">
      <formula>INDIRECT(ADDRESS(ROW(),COLUMN()))=TRUNC(INDIRECT(ADDRESS(ROW(),COLUMN())))</formula>
    </cfRule>
  </conditionalFormatting>
  <conditionalFormatting sqref="W68:BA68">
    <cfRule type="expression" dxfId="4" priority="57">
      <formula>INDIRECT(ADDRESS(ROW(),COLUMN()))=TRUNC(INDIRECT(ADDRESS(ROW(),COLUMN())))</formula>
    </cfRule>
  </conditionalFormatting>
  <conditionalFormatting sqref="W70:BA70">
    <cfRule type="expression" dxfId="3" priority="58">
      <formula>INDIRECT(ADDRESS(ROW(),COLUMN()))=TRUNC(INDIRECT(ADDRESS(ROW(),COLUMN())))</formula>
    </cfRule>
  </conditionalFormatting>
  <conditionalFormatting sqref="W72:BA72">
    <cfRule type="expression" dxfId="2" priority="59">
      <formula>INDIRECT(ADDRESS(ROW(),COLUMN()))=TRUNC(INDIRECT(ADDRESS(ROW(),COLUMN())))</formula>
    </cfRule>
  </conditionalFormatting>
  <conditionalFormatting sqref="W74:BA74">
    <cfRule type="expression" dxfId="1" priority="60">
      <formula>INDIRECT(ADDRESS(ROW(),COLUMN()))=TRUNC(INDIRECT(ADDRESS(ROW(),COLUMN())))</formula>
    </cfRule>
  </conditionalFormatting>
  <conditionalFormatting sqref="BB74:BE74">
    <cfRule type="expression" dxfId="0" priority="61">
      <formula>INDIRECT(ADDRESS(ROW(),COLUMN()))=TRUNC(INDIRECT(ADDRESS(ROW(),COLUMN())))</formula>
    </cfRule>
  </conditionalFormatting>
  <dataValidations count="8">
    <dataValidation allowBlank="1" showInputMessage="1" sqref="W15:BA74">
      <formula1>0</formula1>
      <formula2>0</formula2>
    </dataValidation>
    <dataValidation allowBlank="1" showInputMessage="1" showErrorMessage="1" error="入力可能範囲　32～40" sqref="BE8">
      <formula1>0</formula1>
      <formula2>0</formula2>
    </dataValidation>
    <dataValidation allowBlank="1" showInputMessage="1" error="プルダウンにないケースは直接入力してください。" sqref="AT1:BI1">
      <formula1>0</formula1>
      <formula2>0</formula2>
    </dataValidation>
    <dataValidation type="list" allowBlank="1" showInputMessage="1" showErrorMessage="1" sqref="BE4:BH4">
      <formula1>"予定,実績,予定・実績"</formula1>
      <formula2>0</formula2>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formula2>0</formula2>
    </dataValidation>
    <dataValidation type="list" allowBlank="1" showInputMessage="1" showErrorMessage="1" sqref="BE3:BH3">
      <formula1>"４週,暦月"</formula1>
      <formula2>0</formula2>
    </dataValidation>
    <dataValidation type="list" allowBlank="1" showInputMessage="1" sqref="C75">
      <formula1>"◎,○"</formula1>
      <formula2>0</formula2>
    </dataValidation>
  </dataValidations>
  <printOptions horizontalCentered="1"/>
  <pageMargins left="0.15763888888888899" right="0.15763888888888899" top="0.59027777777777801" bottom="0.27569444444444402" header="0.51180555555555496" footer="0.15763888888888899"/>
  <pageSetup paperSize="9" scale="36" firstPageNumber="0" fitToHeight="0" orientation="landscape" horizontalDpi="300" verticalDpi="300" r:id="rId1"/>
  <headerFooter>
    <oddFooter>&amp;R&amp;16&amp;P/&amp;N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4"/>
  <sheetViews>
    <sheetView view="pageBreakPreview" zoomScaleNormal="100" workbookViewId="0"/>
  </sheetViews>
  <sheetFormatPr defaultRowHeight="25.5" x14ac:dyDescent="0.4"/>
  <cols>
    <col min="1" max="1" width="1.625" style="191" customWidth="1"/>
    <col min="2" max="2" width="5.625" style="192" customWidth="1"/>
    <col min="3" max="3" width="10.625" style="192" customWidth="1"/>
    <col min="4" max="4" width="10.625" style="192" hidden="1" customWidth="1"/>
    <col min="5" max="5" width="3.375" style="192" customWidth="1"/>
    <col min="6" max="6" width="15.625" style="191" customWidth="1"/>
    <col min="7" max="7" width="3.375" style="191" customWidth="1"/>
    <col min="8" max="8" width="15.625" style="191" customWidth="1"/>
    <col min="9" max="9" width="3.375" style="191" customWidth="1"/>
    <col min="10" max="10" width="15.625" style="192" customWidth="1"/>
    <col min="11" max="11" width="3.375" style="191" customWidth="1"/>
    <col min="12" max="12" width="15.625" style="191" customWidth="1"/>
    <col min="13" max="13" width="3.375" style="191" customWidth="1"/>
    <col min="14" max="14" width="50.625" style="191" customWidth="1"/>
    <col min="15" max="1025" width="9" style="191" customWidth="1"/>
  </cols>
  <sheetData>
    <row r="1" spans="2:14" x14ac:dyDescent="0.4">
      <c r="B1" s="193" t="s">
        <v>104</v>
      </c>
    </row>
    <row r="2" spans="2:14" x14ac:dyDescent="0.4">
      <c r="B2" s="194" t="s">
        <v>105</v>
      </c>
      <c r="F2" s="285"/>
      <c r="G2" s="286"/>
      <c r="H2" s="286"/>
      <c r="I2" s="286"/>
      <c r="J2" s="287"/>
      <c r="K2" s="286"/>
      <c r="L2" s="286"/>
    </row>
    <row r="3" spans="2:14" x14ac:dyDescent="0.4">
      <c r="B3" s="285" t="s">
        <v>106</v>
      </c>
      <c r="F3" s="287" t="s">
        <v>107</v>
      </c>
      <c r="G3" s="286"/>
      <c r="H3" s="286"/>
      <c r="I3" s="286"/>
      <c r="J3" s="287"/>
      <c r="K3" s="286"/>
      <c r="L3" s="286"/>
    </row>
    <row r="4" spans="2:14" x14ac:dyDescent="0.4">
      <c r="B4" s="194"/>
      <c r="F4" s="416" t="s">
        <v>108</v>
      </c>
      <c r="G4" s="416"/>
      <c r="H4" s="416"/>
      <c r="I4" s="416"/>
      <c r="J4" s="416"/>
      <c r="K4" s="416"/>
      <c r="L4" s="416"/>
      <c r="N4" s="416" t="s">
        <v>111</v>
      </c>
    </row>
    <row r="5" spans="2:14" x14ac:dyDescent="0.4">
      <c r="B5" s="192" t="s">
        <v>18</v>
      </c>
      <c r="C5" s="192" t="s">
        <v>38</v>
      </c>
      <c r="F5" s="192" t="s">
        <v>112</v>
      </c>
      <c r="G5" s="192"/>
      <c r="H5" s="192" t="s">
        <v>113</v>
      </c>
      <c r="J5" s="192" t="s">
        <v>114</v>
      </c>
      <c r="L5" s="192" t="s">
        <v>108</v>
      </c>
      <c r="N5" s="416"/>
    </row>
    <row r="6" spans="2:14" x14ac:dyDescent="0.4">
      <c r="B6" s="290">
        <v>1</v>
      </c>
      <c r="C6" s="197" t="s">
        <v>117</v>
      </c>
      <c r="D6" s="291" t="str">
        <f t="shared" ref="D6:D38" si="0">C6</f>
        <v>a</v>
      </c>
      <c r="E6" s="290" t="s">
        <v>118</v>
      </c>
      <c r="F6" s="198"/>
      <c r="G6" s="290" t="s">
        <v>74</v>
      </c>
      <c r="H6" s="198"/>
      <c r="I6" s="292" t="s">
        <v>119</v>
      </c>
      <c r="J6" s="198">
        <v>0</v>
      </c>
      <c r="K6" s="293" t="s">
        <v>5</v>
      </c>
      <c r="L6" s="201" t="str">
        <f t="shared" ref="L6:L22" si="1">IF(OR(F6="",H6=""),"",(H6+IF(F6&gt;H6,1,0)-F6-J6)*24)</f>
        <v/>
      </c>
      <c r="N6" s="202"/>
    </row>
    <row r="7" spans="2:14" x14ac:dyDescent="0.4">
      <c r="B7" s="290">
        <v>2</v>
      </c>
      <c r="C7" s="197" t="s">
        <v>120</v>
      </c>
      <c r="D7" s="291" t="str">
        <f t="shared" si="0"/>
        <v>b</v>
      </c>
      <c r="E7" s="290" t="s">
        <v>118</v>
      </c>
      <c r="F7" s="198"/>
      <c r="G7" s="290" t="s">
        <v>74</v>
      </c>
      <c r="H7" s="198"/>
      <c r="I7" s="292" t="s">
        <v>119</v>
      </c>
      <c r="J7" s="198">
        <v>0</v>
      </c>
      <c r="K7" s="293" t="s">
        <v>5</v>
      </c>
      <c r="L7" s="201" t="str">
        <f t="shared" si="1"/>
        <v/>
      </c>
      <c r="N7" s="202"/>
    </row>
    <row r="8" spans="2:14" x14ac:dyDescent="0.4">
      <c r="B8" s="290">
        <v>3</v>
      </c>
      <c r="C8" s="197" t="s">
        <v>121</v>
      </c>
      <c r="D8" s="291" t="str">
        <f t="shared" si="0"/>
        <v>c</v>
      </c>
      <c r="E8" s="290" t="s">
        <v>118</v>
      </c>
      <c r="F8" s="198"/>
      <c r="G8" s="290" t="s">
        <v>74</v>
      </c>
      <c r="H8" s="198"/>
      <c r="I8" s="292" t="s">
        <v>119</v>
      </c>
      <c r="J8" s="198">
        <v>0</v>
      </c>
      <c r="K8" s="293" t="s">
        <v>5</v>
      </c>
      <c r="L8" s="201" t="str">
        <f t="shared" si="1"/>
        <v/>
      </c>
      <c r="N8" s="202"/>
    </row>
    <row r="9" spans="2:14" x14ac:dyDescent="0.4">
      <c r="B9" s="290">
        <v>4</v>
      </c>
      <c r="C9" s="197" t="s">
        <v>122</v>
      </c>
      <c r="D9" s="291" t="str">
        <f t="shared" si="0"/>
        <v>d</v>
      </c>
      <c r="E9" s="290" t="s">
        <v>118</v>
      </c>
      <c r="F9" s="198"/>
      <c r="G9" s="290" t="s">
        <v>74</v>
      </c>
      <c r="H9" s="198"/>
      <c r="I9" s="292" t="s">
        <v>119</v>
      </c>
      <c r="J9" s="198">
        <v>0</v>
      </c>
      <c r="K9" s="293" t="s">
        <v>5</v>
      </c>
      <c r="L9" s="201" t="str">
        <f t="shared" si="1"/>
        <v/>
      </c>
      <c r="N9" s="202"/>
    </row>
    <row r="10" spans="2:14" x14ac:dyDescent="0.4">
      <c r="B10" s="290">
        <v>5</v>
      </c>
      <c r="C10" s="197" t="s">
        <v>123</v>
      </c>
      <c r="D10" s="291" t="str">
        <f t="shared" si="0"/>
        <v>e</v>
      </c>
      <c r="E10" s="290" t="s">
        <v>118</v>
      </c>
      <c r="F10" s="198"/>
      <c r="G10" s="290" t="s">
        <v>74</v>
      </c>
      <c r="H10" s="198"/>
      <c r="I10" s="292" t="s">
        <v>119</v>
      </c>
      <c r="J10" s="198">
        <v>0</v>
      </c>
      <c r="K10" s="293" t="s">
        <v>5</v>
      </c>
      <c r="L10" s="201" t="str">
        <f t="shared" si="1"/>
        <v/>
      </c>
      <c r="N10" s="202"/>
    </row>
    <row r="11" spans="2:14" x14ac:dyDescent="0.4">
      <c r="B11" s="290">
        <v>6</v>
      </c>
      <c r="C11" s="197" t="s">
        <v>124</v>
      </c>
      <c r="D11" s="291" t="str">
        <f t="shared" si="0"/>
        <v>f</v>
      </c>
      <c r="E11" s="290" t="s">
        <v>118</v>
      </c>
      <c r="F11" s="198"/>
      <c r="G11" s="290" t="s">
        <v>74</v>
      </c>
      <c r="H11" s="198"/>
      <c r="I11" s="292" t="s">
        <v>119</v>
      </c>
      <c r="J11" s="198">
        <v>0</v>
      </c>
      <c r="K11" s="293" t="s">
        <v>5</v>
      </c>
      <c r="L11" s="201" t="str">
        <f t="shared" si="1"/>
        <v/>
      </c>
      <c r="N11" s="202"/>
    </row>
    <row r="12" spans="2:14" x14ac:dyDescent="0.4">
      <c r="B12" s="290">
        <v>7</v>
      </c>
      <c r="C12" s="197" t="s">
        <v>125</v>
      </c>
      <c r="D12" s="291" t="str">
        <f t="shared" si="0"/>
        <v>g</v>
      </c>
      <c r="E12" s="290" t="s">
        <v>118</v>
      </c>
      <c r="F12" s="198"/>
      <c r="G12" s="290" t="s">
        <v>74</v>
      </c>
      <c r="H12" s="198"/>
      <c r="I12" s="292" t="s">
        <v>119</v>
      </c>
      <c r="J12" s="198">
        <v>0</v>
      </c>
      <c r="K12" s="293" t="s">
        <v>5</v>
      </c>
      <c r="L12" s="201" t="str">
        <f t="shared" si="1"/>
        <v/>
      </c>
      <c r="N12" s="202"/>
    </row>
    <row r="13" spans="2:14" x14ac:dyDescent="0.4">
      <c r="B13" s="290">
        <v>8</v>
      </c>
      <c r="C13" s="197" t="s">
        <v>126</v>
      </c>
      <c r="D13" s="291" t="str">
        <f t="shared" si="0"/>
        <v>h</v>
      </c>
      <c r="E13" s="290" t="s">
        <v>118</v>
      </c>
      <c r="F13" s="198"/>
      <c r="G13" s="290" t="s">
        <v>74</v>
      </c>
      <c r="H13" s="198"/>
      <c r="I13" s="292" t="s">
        <v>119</v>
      </c>
      <c r="J13" s="198">
        <v>0</v>
      </c>
      <c r="K13" s="293" t="s">
        <v>5</v>
      </c>
      <c r="L13" s="201" t="str">
        <f t="shared" si="1"/>
        <v/>
      </c>
      <c r="N13" s="202"/>
    </row>
    <row r="14" spans="2:14" x14ac:dyDescent="0.4">
      <c r="B14" s="290">
        <v>9</v>
      </c>
      <c r="C14" s="197" t="s">
        <v>127</v>
      </c>
      <c r="D14" s="291" t="str">
        <f t="shared" si="0"/>
        <v>i</v>
      </c>
      <c r="E14" s="290" t="s">
        <v>118</v>
      </c>
      <c r="F14" s="198"/>
      <c r="G14" s="290" t="s">
        <v>74</v>
      </c>
      <c r="H14" s="198"/>
      <c r="I14" s="292" t="s">
        <v>119</v>
      </c>
      <c r="J14" s="198">
        <v>0</v>
      </c>
      <c r="K14" s="293" t="s">
        <v>5</v>
      </c>
      <c r="L14" s="201" t="str">
        <f t="shared" si="1"/>
        <v/>
      </c>
      <c r="N14" s="202"/>
    </row>
    <row r="15" spans="2:14" x14ac:dyDescent="0.4">
      <c r="B15" s="290">
        <v>10</v>
      </c>
      <c r="C15" s="197" t="s">
        <v>128</v>
      </c>
      <c r="D15" s="291" t="str">
        <f t="shared" si="0"/>
        <v>j</v>
      </c>
      <c r="E15" s="290" t="s">
        <v>118</v>
      </c>
      <c r="F15" s="198"/>
      <c r="G15" s="290" t="s">
        <v>74</v>
      </c>
      <c r="H15" s="198"/>
      <c r="I15" s="292" t="s">
        <v>119</v>
      </c>
      <c r="J15" s="198">
        <v>0</v>
      </c>
      <c r="K15" s="293" t="s">
        <v>5</v>
      </c>
      <c r="L15" s="201" t="str">
        <f t="shared" si="1"/>
        <v/>
      </c>
      <c r="N15" s="202"/>
    </row>
    <row r="16" spans="2:14" x14ac:dyDescent="0.4">
      <c r="B16" s="290">
        <v>11</v>
      </c>
      <c r="C16" s="197" t="s">
        <v>129</v>
      </c>
      <c r="D16" s="291" t="str">
        <f t="shared" si="0"/>
        <v>k</v>
      </c>
      <c r="E16" s="290" t="s">
        <v>118</v>
      </c>
      <c r="F16" s="198"/>
      <c r="G16" s="290" t="s">
        <v>74</v>
      </c>
      <c r="H16" s="198"/>
      <c r="I16" s="292" t="s">
        <v>119</v>
      </c>
      <c r="J16" s="198">
        <v>0</v>
      </c>
      <c r="K16" s="293" t="s">
        <v>5</v>
      </c>
      <c r="L16" s="201" t="str">
        <f t="shared" si="1"/>
        <v/>
      </c>
      <c r="N16" s="202"/>
    </row>
    <row r="17" spans="2:14" x14ac:dyDescent="0.4">
      <c r="B17" s="290">
        <v>12</v>
      </c>
      <c r="C17" s="197" t="s">
        <v>130</v>
      </c>
      <c r="D17" s="291" t="str">
        <f t="shared" si="0"/>
        <v>l</v>
      </c>
      <c r="E17" s="290" t="s">
        <v>118</v>
      </c>
      <c r="F17" s="198"/>
      <c r="G17" s="290" t="s">
        <v>74</v>
      </c>
      <c r="H17" s="198"/>
      <c r="I17" s="292" t="s">
        <v>119</v>
      </c>
      <c r="J17" s="198">
        <v>0</v>
      </c>
      <c r="K17" s="293" t="s">
        <v>5</v>
      </c>
      <c r="L17" s="201" t="str">
        <f t="shared" si="1"/>
        <v/>
      </c>
      <c r="N17" s="202"/>
    </row>
    <row r="18" spans="2:14" x14ac:dyDescent="0.4">
      <c r="B18" s="290">
        <v>13</v>
      </c>
      <c r="C18" s="197" t="s">
        <v>131</v>
      </c>
      <c r="D18" s="291" t="str">
        <f t="shared" si="0"/>
        <v>m</v>
      </c>
      <c r="E18" s="290" t="s">
        <v>118</v>
      </c>
      <c r="F18" s="198"/>
      <c r="G18" s="290" t="s">
        <v>74</v>
      </c>
      <c r="H18" s="198"/>
      <c r="I18" s="292" t="s">
        <v>119</v>
      </c>
      <c r="J18" s="198">
        <v>0</v>
      </c>
      <c r="K18" s="293" t="s">
        <v>5</v>
      </c>
      <c r="L18" s="201" t="str">
        <f t="shared" si="1"/>
        <v/>
      </c>
      <c r="N18" s="202"/>
    </row>
    <row r="19" spans="2:14" x14ac:dyDescent="0.4">
      <c r="B19" s="290">
        <v>14</v>
      </c>
      <c r="C19" s="197" t="s">
        <v>132</v>
      </c>
      <c r="D19" s="291" t="str">
        <f t="shared" si="0"/>
        <v>n</v>
      </c>
      <c r="E19" s="290" t="s">
        <v>118</v>
      </c>
      <c r="F19" s="198"/>
      <c r="G19" s="290" t="s">
        <v>74</v>
      </c>
      <c r="H19" s="198"/>
      <c r="I19" s="292" t="s">
        <v>119</v>
      </c>
      <c r="J19" s="198">
        <v>0</v>
      </c>
      <c r="K19" s="293" t="s">
        <v>5</v>
      </c>
      <c r="L19" s="201" t="str">
        <f t="shared" si="1"/>
        <v/>
      </c>
      <c r="N19" s="202"/>
    </row>
    <row r="20" spans="2:14" x14ac:dyDescent="0.4">
      <c r="B20" s="290">
        <v>15</v>
      </c>
      <c r="C20" s="197" t="s">
        <v>133</v>
      </c>
      <c r="D20" s="291" t="str">
        <f t="shared" si="0"/>
        <v>o</v>
      </c>
      <c r="E20" s="290" t="s">
        <v>118</v>
      </c>
      <c r="F20" s="198"/>
      <c r="G20" s="290" t="s">
        <v>74</v>
      </c>
      <c r="H20" s="198"/>
      <c r="I20" s="292" t="s">
        <v>119</v>
      </c>
      <c r="J20" s="198">
        <v>0</v>
      </c>
      <c r="K20" s="293" t="s">
        <v>5</v>
      </c>
      <c r="L20" s="201" t="str">
        <f t="shared" si="1"/>
        <v/>
      </c>
      <c r="N20" s="202"/>
    </row>
    <row r="21" spans="2:14" x14ac:dyDescent="0.4">
      <c r="B21" s="290">
        <v>16</v>
      </c>
      <c r="C21" s="197" t="s">
        <v>134</v>
      </c>
      <c r="D21" s="291" t="str">
        <f t="shared" si="0"/>
        <v>p</v>
      </c>
      <c r="E21" s="290" t="s">
        <v>118</v>
      </c>
      <c r="F21" s="198"/>
      <c r="G21" s="290" t="s">
        <v>74</v>
      </c>
      <c r="H21" s="198"/>
      <c r="I21" s="292" t="s">
        <v>119</v>
      </c>
      <c r="J21" s="198">
        <v>0</v>
      </c>
      <c r="K21" s="293" t="s">
        <v>5</v>
      </c>
      <c r="L21" s="201" t="str">
        <f t="shared" si="1"/>
        <v/>
      </c>
      <c r="N21" s="202"/>
    </row>
    <row r="22" spans="2:14" x14ac:dyDescent="0.4">
      <c r="B22" s="290">
        <v>17</v>
      </c>
      <c r="C22" s="197" t="s">
        <v>135</v>
      </c>
      <c r="D22" s="291" t="str">
        <f t="shared" si="0"/>
        <v>q</v>
      </c>
      <c r="E22" s="290" t="s">
        <v>118</v>
      </c>
      <c r="F22" s="198"/>
      <c r="G22" s="290" t="s">
        <v>74</v>
      </c>
      <c r="H22" s="198"/>
      <c r="I22" s="292" t="s">
        <v>119</v>
      </c>
      <c r="J22" s="198">
        <v>0</v>
      </c>
      <c r="K22" s="293" t="s">
        <v>5</v>
      </c>
      <c r="L22" s="201" t="str">
        <f t="shared" si="1"/>
        <v/>
      </c>
      <c r="N22" s="202"/>
    </row>
    <row r="23" spans="2:14" x14ac:dyDescent="0.4">
      <c r="B23" s="290">
        <v>18</v>
      </c>
      <c r="C23" s="197" t="s">
        <v>136</v>
      </c>
      <c r="D23" s="291" t="str">
        <f t="shared" si="0"/>
        <v>r</v>
      </c>
      <c r="E23" s="290" t="s">
        <v>118</v>
      </c>
      <c r="F23" s="295"/>
      <c r="G23" s="290" t="s">
        <v>74</v>
      </c>
      <c r="H23" s="295"/>
      <c r="I23" s="292" t="s">
        <v>119</v>
      </c>
      <c r="J23" s="295"/>
      <c r="K23" s="293" t="s">
        <v>5</v>
      </c>
      <c r="L23" s="197">
        <v>1</v>
      </c>
      <c r="N23" s="202"/>
    </row>
    <row r="24" spans="2:14" x14ac:dyDescent="0.4">
      <c r="B24" s="290">
        <v>19</v>
      </c>
      <c r="C24" s="197" t="s">
        <v>137</v>
      </c>
      <c r="D24" s="291" t="str">
        <f t="shared" si="0"/>
        <v>s</v>
      </c>
      <c r="E24" s="290" t="s">
        <v>118</v>
      </c>
      <c r="F24" s="295"/>
      <c r="G24" s="290" t="s">
        <v>74</v>
      </c>
      <c r="H24" s="295"/>
      <c r="I24" s="292" t="s">
        <v>119</v>
      </c>
      <c r="J24" s="295"/>
      <c r="K24" s="293" t="s">
        <v>5</v>
      </c>
      <c r="L24" s="197">
        <v>2</v>
      </c>
      <c r="N24" s="202"/>
    </row>
    <row r="25" spans="2:14" x14ac:dyDescent="0.4">
      <c r="B25" s="290">
        <v>20</v>
      </c>
      <c r="C25" s="197" t="s">
        <v>138</v>
      </c>
      <c r="D25" s="291" t="str">
        <f t="shared" si="0"/>
        <v>t</v>
      </c>
      <c r="E25" s="290" t="s">
        <v>118</v>
      </c>
      <c r="F25" s="295"/>
      <c r="G25" s="290" t="s">
        <v>74</v>
      </c>
      <c r="H25" s="295"/>
      <c r="I25" s="292" t="s">
        <v>119</v>
      </c>
      <c r="J25" s="295"/>
      <c r="K25" s="293" t="s">
        <v>5</v>
      </c>
      <c r="L25" s="197">
        <v>3</v>
      </c>
      <c r="N25" s="202"/>
    </row>
    <row r="26" spans="2:14" x14ac:dyDescent="0.4">
      <c r="B26" s="290">
        <v>21</v>
      </c>
      <c r="C26" s="197" t="s">
        <v>139</v>
      </c>
      <c r="D26" s="291" t="str">
        <f t="shared" si="0"/>
        <v>u</v>
      </c>
      <c r="E26" s="290" t="s">
        <v>118</v>
      </c>
      <c r="F26" s="295"/>
      <c r="G26" s="290" t="s">
        <v>74</v>
      </c>
      <c r="H26" s="295"/>
      <c r="I26" s="292" t="s">
        <v>119</v>
      </c>
      <c r="J26" s="295"/>
      <c r="K26" s="293" t="s">
        <v>5</v>
      </c>
      <c r="L26" s="197">
        <v>4</v>
      </c>
      <c r="N26" s="202"/>
    </row>
    <row r="27" spans="2:14" x14ac:dyDescent="0.4">
      <c r="B27" s="290">
        <v>22</v>
      </c>
      <c r="C27" s="197" t="s">
        <v>140</v>
      </c>
      <c r="D27" s="291" t="str">
        <f t="shared" si="0"/>
        <v>v</v>
      </c>
      <c r="E27" s="290" t="s">
        <v>118</v>
      </c>
      <c r="F27" s="295"/>
      <c r="G27" s="290" t="s">
        <v>74</v>
      </c>
      <c r="H27" s="295"/>
      <c r="I27" s="292" t="s">
        <v>119</v>
      </c>
      <c r="J27" s="295"/>
      <c r="K27" s="293" t="s">
        <v>5</v>
      </c>
      <c r="L27" s="197">
        <v>5</v>
      </c>
      <c r="N27" s="202"/>
    </row>
    <row r="28" spans="2:14" x14ac:dyDescent="0.4">
      <c r="B28" s="290">
        <v>23</v>
      </c>
      <c r="C28" s="197" t="s">
        <v>141</v>
      </c>
      <c r="D28" s="291" t="str">
        <f t="shared" si="0"/>
        <v>w</v>
      </c>
      <c r="E28" s="290" t="s">
        <v>118</v>
      </c>
      <c r="F28" s="295"/>
      <c r="G28" s="290" t="s">
        <v>74</v>
      </c>
      <c r="H28" s="295"/>
      <c r="I28" s="292" t="s">
        <v>119</v>
      </c>
      <c r="J28" s="295"/>
      <c r="K28" s="293" t="s">
        <v>5</v>
      </c>
      <c r="L28" s="197">
        <v>6</v>
      </c>
      <c r="N28" s="202"/>
    </row>
    <row r="29" spans="2:14" x14ac:dyDescent="0.4">
      <c r="B29" s="290">
        <v>24</v>
      </c>
      <c r="C29" s="197" t="s">
        <v>142</v>
      </c>
      <c r="D29" s="291" t="str">
        <f t="shared" si="0"/>
        <v>x</v>
      </c>
      <c r="E29" s="290" t="s">
        <v>118</v>
      </c>
      <c r="F29" s="295"/>
      <c r="G29" s="290" t="s">
        <v>74</v>
      </c>
      <c r="H29" s="295"/>
      <c r="I29" s="292" t="s">
        <v>119</v>
      </c>
      <c r="J29" s="295"/>
      <c r="K29" s="293" t="s">
        <v>5</v>
      </c>
      <c r="L29" s="197">
        <v>7</v>
      </c>
      <c r="N29" s="202"/>
    </row>
    <row r="30" spans="2:14" x14ac:dyDescent="0.4">
      <c r="B30" s="290">
        <v>25</v>
      </c>
      <c r="C30" s="197" t="s">
        <v>143</v>
      </c>
      <c r="D30" s="291" t="str">
        <f t="shared" si="0"/>
        <v>y</v>
      </c>
      <c r="E30" s="290" t="s">
        <v>118</v>
      </c>
      <c r="F30" s="295"/>
      <c r="G30" s="290" t="s">
        <v>74</v>
      </c>
      <c r="H30" s="295"/>
      <c r="I30" s="292" t="s">
        <v>119</v>
      </c>
      <c r="J30" s="295"/>
      <c r="K30" s="293" t="s">
        <v>5</v>
      </c>
      <c r="L30" s="197">
        <v>8</v>
      </c>
      <c r="N30" s="202"/>
    </row>
    <row r="31" spans="2:14" x14ac:dyDescent="0.4">
      <c r="B31" s="290">
        <v>26</v>
      </c>
      <c r="C31" s="197" t="s">
        <v>144</v>
      </c>
      <c r="D31" s="291" t="str">
        <f t="shared" si="0"/>
        <v>z</v>
      </c>
      <c r="E31" s="290" t="s">
        <v>118</v>
      </c>
      <c r="F31" s="295"/>
      <c r="G31" s="290" t="s">
        <v>74</v>
      </c>
      <c r="H31" s="295"/>
      <c r="I31" s="292" t="s">
        <v>119</v>
      </c>
      <c r="J31" s="295"/>
      <c r="K31" s="293" t="s">
        <v>5</v>
      </c>
      <c r="L31" s="197">
        <v>1</v>
      </c>
      <c r="N31" s="202"/>
    </row>
    <row r="32" spans="2:14" x14ac:dyDescent="0.4">
      <c r="B32" s="290">
        <v>27</v>
      </c>
      <c r="C32" s="197" t="s">
        <v>142</v>
      </c>
      <c r="D32" s="291" t="str">
        <f t="shared" si="0"/>
        <v>x</v>
      </c>
      <c r="E32" s="290" t="s">
        <v>118</v>
      </c>
      <c r="F32" s="295"/>
      <c r="G32" s="290" t="s">
        <v>74</v>
      </c>
      <c r="H32" s="295"/>
      <c r="I32" s="292" t="s">
        <v>119</v>
      </c>
      <c r="J32" s="295"/>
      <c r="K32" s="293" t="s">
        <v>5</v>
      </c>
      <c r="L32" s="197">
        <v>2</v>
      </c>
      <c r="N32" s="202"/>
    </row>
    <row r="33" spans="2:14" x14ac:dyDescent="0.4">
      <c r="B33" s="290">
        <v>28</v>
      </c>
      <c r="C33" s="197" t="s">
        <v>186</v>
      </c>
      <c r="D33" s="291" t="str">
        <f t="shared" si="0"/>
        <v>aa</v>
      </c>
      <c r="E33" s="290" t="s">
        <v>118</v>
      </c>
      <c r="F33" s="295"/>
      <c r="G33" s="290" t="s">
        <v>74</v>
      </c>
      <c r="H33" s="295"/>
      <c r="I33" s="292" t="s">
        <v>119</v>
      </c>
      <c r="J33" s="295"/>
      <c r="K33" s="293" t="s">
        <v>5</v>
      </c>
      <c r="L33" s="197">
        <v>3</v>
      </c>
      <c r="N33" s="202"/>
    </row>
    <row r="34" spans="2:14" x14ac:dyDescent="0.4">
      <c r="B34" s="290">
        <v>29</v>
      </c>
      <c r="C34" s="197" t="s">
        <v>187</v>
      </c>
      <c r="D34" s="291" t="str">
        <f t="shared" si="0"/>
        <v>ab</v>
      </c>
      <c r="E34" s="290" t="s">
        <v>118</v>
      </c>
      <c r="F34" s="295"/>
      <c r="G34" s="290" t="s">
        <v>74</v>
      </c>
      <c r="H34" s="295"/>
      <c r="I34" s="292" t="s">
        <v>119</v>
      </c>
      <c r="J34" s="295"/>
      <c r="K34" s="293" t="s">
        <v>5</v>
      </c>
      <c r="L34" s="197">
        <v>4</v>
      </c>
      <c r="N34" s="202"/>
    </row>
    <row r="35" spans="2:14" x14ac:dyDescent="0.4">
      <c r="B35" s="290">
        <v>30</v>
      </c>
      <c r="C35" s="197" t="s">
        <v>188</v>
      </c>
      <c r="D35" s="291" t="str">
        <f t="shared" si="0"/>
        <v>ac</v>
      </c>
      <c r="E35" s="290" t="s">
        <v>118</v>
      </c>
      <c r="F35" s="295"/>
      <c r="G35" s="290" t="s">
        <v>74</v>
      </c>
      <c r="H35" s="295"/>
      <c r="I35" s="292" t="s">
        <v>119</v>
      </c>
      <c r="J35" s="295"/>
      <c r="K35" s="293" t="s">
        <v>5</v>
      </c>
      <c r="L35" s="197">
        <v>5</v>
      </c>
      <c r="N35" s="202"/>
    </row>
    <row r="36" spans="2:14" x14ac:dyDescent="0.4">
      <c r="B36" s="290">
        <v>31</v>
      </c>
      <c r="C36" s="197" t="s">
        <v>189</v>
      </c>
      <c r="D36" s="291" t="str">
        <f t="shared" si="0"/>
        <v>ad</v>
      </c>
      <c r="E36" s="290" t="s">
        <v>118</v>
      </c>
      <c r="F36" s="295"/>
      <c r="G36" s="290" t="s">
        <v>74</v>
      </c>
      <c r="H36" s="295"/>
      <c r="I36" s="292" t="s">
        <v>119</v>
      </c>
      <c r="J36" s="295"/>
      <c r="K36" s="293" t="s">
        <v>5</v>
      </c>
      <c r="L36" s="197">
        <v>6</v>
      </c>
      <c r="N36" s="202"/>
    </row>
    <row r="37" spans="2:14" x14ac:dyDescent="0.4">
      <c r="B37" s="290">
        <v>32</v>
      </c>
      <c r="C37" s="197" t="s">
        <v>190</v>
      </c>
      <c r="D37" s="291" t="str">
        <f t="shared" si="0"/>
        <v>ae</v>
      </c>
      <c r="E37" s="290" t="s">
        <v>118</v>
      </c>
      <c r="F37" s="295"/>
      <c r="G37" s="290" t="s">
        <v>74</v>
      </c>
      <c r="H37" s="295"/>
      <c r="I37" s="292" t="s">
        <v>119</v>
      </c>
      <c r="J37" s="295"/>
      <c r="K37" s="293" t="s">
        <v>5</v>
      </c>
      <c r="L37" s="197">
        <v>7</v>
      </c>
      <c r="N37" s="202"/>
    </row>
    <row r="38" spans="2:14" x14ac:dyDescent="0.4">
      <c r="B38" s="290">
        <v>33</v>
      </c>
      <c r="C38" s="197" t="s">
        <v>191</v>
      </c>
      <c r="D38" s="291" t="str">
        <f t="shared" si="0"/>
        <v>af</v>
      </c>
      <c r="E38" s="290" t="s">
        <v>118</v>
      </c>
      <c r="F38" s="295"/>
      <c r="G38" s="290" t="s">
        <v>74</v>
      </c>
      <c r="H38" s="295"/>
      <c r="I38" s="292" t="s">
        <v>119</v>
      </c>
      <c r="J38" s="295"/>
      <c r="K38" s="293" t="s">
        <v>5</v>
      </c>
      <c r="L38" s="197">
        <v>8</v>
      </c>
      <c r="N38" s="202"/>
    </row>
    <row r="39" spans="2:14" x14ac:dyDescent="0.4">
      <c r="B39" s="290">
        <v>34</v>
      </c>
      <c r="C39" s="298" t="s">
        <v>192</v>
      </c>
      <c r="D39" s="291"/>
      <c r="E39" s="290" t="s">
        <v>118</v>
      </c>
      <c r="F39" s="198"/>
      <c r="G39" s="290" t="s">
        <v>74</v>
      </c>
      <c r="H39" s="198"/>
      <c r="I39" s="292" t="s">
        <v>119</v>
      </c>
      <c r="J39" s="198">
        <v>0</v>
      </c>
      <c r="K39" s="293" t="s">
        <v>5</v>
      </c>
      <c r="L39" s="201" t="str">
        <f>IF(OR(F39="",H39=""),"",(H39+IF(F39&gt;H39,1,0)-F39-J39)*24)</f>
        <v/>
      </c>
      <c r="N39" s="202"/>
    </row>
    <row r="40" spans="2:14" x14ac:dyDescent="0.4">
      <c r="B40" s="290"/>
      <c r="C40" s="299" t="s">
        <v>147</v>
      </c>
      <c r="D40" s="291"/>
      <c r="E40" s="290" t="s">
        <v>118</v>
      </c>
      <c r="F40" s="198"/>
      <c r="G40" s="290" t="s">
        <v>74</v>
      </c>
      <c r="H40" s="198"/>
      <c r="I40" s="292" t="s">
        <v>119</v>
      </c>
      <c r="J40" s="198">
        <v>0</v>
      </c>
      <c r="K40" s="293" t="s">
        <v>5</v>
      </c>
      <c r="L40" s="201" t="str">
        <f>IF(OR(F40="",H40=""),"",(H40+IF(F40&gt;H40,1,0)-F40-J40)*24)</f>
        <v/>
      </c>
      <c r="N40" s="202"/>
    </row>
    <row r="41" spans="2:14" x14ac:dyDescent="0.4">
      <c r="B41" s="290"/>
      <c r="C41" s="300" t="s">
        <v>147</v>
      </c>
      <c r="D41" s="291" t="str">
        <f>C39</f>
        <v>ag</v>
      </c>
      <c r="E41" s="290" t="s">
        <v>118</v>
      </c>
      <c r="F41" s="198" t="s">
        <v>147</v>
      </c>
      <c r="G41" s="290" t="s">
        <v>74</v>
      </c>
      <c r="H41" s="198" t="s">
        <v>147</v>
      </c>
      <c r="I41" s="292" t="s">
        <v>119</v>
      </c>
      <c r="J41" s="198" t="s">
        <v>147</v>
      </c>
      <c r="K41" s="293" t="s">
        <v>5</v>
      </c>
      <c r="L41" s="201" t="str">
        <f>IF(OR(L39="",L40=""),"",L39+L40)</f>
        <v/>
      </c>
      <c r="N41" s="202" t="s">
        <v>193</v>
      </c>
    </row>
    <row r="42" spans="2:14" x14ac:dyDescent="0.4">
      <c r="B42" s="290"/>
      <c r="C42" s="298" t="s">
        <v>194</v>
      </c>
      <c r="D42" s="291"/>
      <c r="E42" s="290" t="s">
        <v>118</v>
      </c>
      <c r="F42" s="198"/>
      <c r="G42" s="290" t="s">
        <v>74</v>
      </c>
      <c r="H42" s="198"/>
      <c r="I42" s="292" t="s">
        <v>119</v>
      </c>
      <c r="J42" s="198">
        <v>0</v>
      </c>
      <c r="K42" s="293" t="s">
        <v>5</v>
      </c>
      <c r="L42" s="201" t="str">
        <f>IF(OR(F42="",H42=""),"",(H42+IF(F42&gt;H42,1,0)-F42-J42)*24)</f>
        <v/>
      </c>
      <c r="N42" s="202"/>
    </row>
    <row r="43" spans="2:14" x14ac:dyDescent="0.4">
      <c r="B43" s="290">
        <v>35</v>
      </c>
      <c r="C43" s="299" t="s">
        <v>147</v>
      </c>
      <c r="D43" s="291"/>
      <c r="E43" s="290" t="s">
        <v>118</v>
      </c>
      <c r="F43" s="198"/>
      <c r="G43" s="290" t="s">
        <v>74</v>
      </c>
      <c r="H43" s="198"/>
      <c r="I43" s="292" t="s">
        <v>119</v>
      </c>
      <c r="J43" s="198">
        <v>0</v>
      </c>
      <c r="K43" s="293" t="s">
        <v>5</v>
      </c>
      <c r="L43" s="201" t="str">
        <f>IF(OR(F43="",H43=""),"",(H43+IF(F43&gt;H43,1,0)-F43-J43)*24)</f>
        <v/>
      </c>
      <c r="N43" s="202"/>
    </row>
    <row r="44" spans="2:14" x14ac:dyDescent="0.4">
      <c r="B44" s="290"/>
      <c r="C44" s="300" t="s">
        <v>147</v>
      </c>
      <c r="D44" s="291" t="str">
        <f>C42</f>
        <v>ah</v>
      </c>
      <c r="E44" s="290" t="s">
        <v>118</v>
      </c>
      <c r="F44" s="198" t="s">
        <v>147</v>
      </c>
      <c r="G44" s="290" t="s">
        <v>74</v>
      </c>
      <c r="H44" s="198" t="s">
        <v>147</v>
      </c>
      <c r="I44" s="292" t="s">
        <v>119</v>
      </c>
      <c r="J44" s="198" t="s">
        <v>147</v>
      </c>
      <c r="K44" s="293" t="s">
        <v>5</v>
      </c>
      <c r="L44" s="201" t="str">
        <f>IF(OR(L42="",L43=""),"",L42+L43)</f>
        <v/>
      </c>
      <c r="N44" s="202" t="s">
        <v>193</v>
      </c>
    </row>
    <row r="45" spans="2:14" x14ac:dyDescent="0.4">
      <c r="B45" s="290"/>
      <c r="C45" s="298" t="s">
        <v>195</v>
      </c>
      <c r="D45" s="291"/>
      <c r="E45" s="290" t="s">
        <v>118</v>
      </c>
      <c r="F45" s="198"/>
      <c r="G45" s="290" t="s">
        <v>74</v>
      </c>
      <c r="H45" s="198"/>
      <c r="I45" s="292" t="s">
        <v>119</v>
      </c>
      <c r="J45" s="198">
        <v>0</v>
      </c>
      <c r="K45" s="293" t="s">
        <v>5</v>
      </c>
      <c r="L45" s="201" t="str">
        <f>IF(OR(F45="",H45=""),"",(H45+IF(F45&gt;H45,1,0)-F45-J45)*24)</f>
        <v/>
      </c>
      <c r="N45" s="202"/>
    </row>
    <row r="46" spans="2:14" x14ac:dyDescent="0.4">
      <c r="B46" s="290">
        <v>36</v>
      </c>
      <c r="C46" s="299" t="s">
        <v>147</v>
      </c>
      <c r="D46" s="291"/>
      <c r="E46" s="290" t="s">
        <v>118</v>
      </c>
      <c r="F46" s="198"/>
      <c r="G46" s="290" t="s">
        <v>74</v>
      </c>
      <c r="H46" s="198"/>
      <c r="I46" s="292" t="s">
        <v>119</v>
      </c>
      <c r="J46" s="198">
        <v>0</v>
      </c>
      <c r="K46" s="293" t="s">
        <v>5</v>
      </c>
      <c r="L46" s="201" t="str">
        <f>IF(OR(F46="",H46=""),"",(H46+IF(F46&gt;H46,1,0)-F46-J46)*24)</f>
        <v/>
      </c>
      <c r="N46" s="202"/>
    </row>
    <row r="47" spans="2:14" x14ac:dyDescent="0.4">
      <c r="B47" s="290"/>
      <c r="C47" s="300" t="s">
        <v>147</v>
      </c>
      <c r="D47" s="291" t="str">
        <f>C45</f>
        <v>ai</v>
      </c>
      <c r="E47" s="290" t="s">
        <v>118</v>
      </c>
      <c r="F47" s="198" t="s">
        <v>147</v>
      </c>
      <c r="G47" s="290" t="s">
        <v>74</v>
      </c>
      <c r="H47" s="198" t="s">
        <v>147</v>
      </c>
      <c r="I47" s="292" t="s">
        <v>119</v>
      </c>
      <c r="J47" s="198" t="s">
        <v>147</v>
      </c>
      <c r="K47" s="293" t="s">
        <v>5</v>
      </c>
      <c r="L47" s="201" t="str">
        <f>IF(OR(L45="",L46=""),"",L45+L46)</f>
        <v/>
      </c>
      <c r="N47" s="202" t="s">
        <v>193</v>
      </c>
    </row>
    <row r="49" spans="3:4" x14ac:dyDescent="0.4">
      <c r="C49" s="194" t="s">
        <v>231</v>
      </c>
      <c r="D49" s="194"/>
    </row>
    <row r="50" spans="3:4" x14ac:dyDescent="0.4">
      <c r="C50" s="194" t="s">
        <v>232</v>
      </c>
      <c r="D50" s="194"/>
    </row>
    <row r="51" spans="3:4" x14ac:dyDescent="0.4">
      <c r="C51" s="194" t="s">
        <v>233</v>
      </c>
      <c r="D51" s="194"/>
    </row>
    <row r="52" spans="3:4" x14ac:dyDescent="0.4">
      <c r="C52" s="194" t="s">
        <v>234</v>
      </c>
      <c r="D52" s="194"/>
    </row>
    <row r="53" spans="3:4" x14ac:dyDescent="0.4">
      <c r="C53" s="194" t="s">
        <v>150</v>
      </c>
      <c r="D53" s="194"/>
    </row>
    <row r="54" spans="3:4" x14ac:dyDescent="0.4">
      <c r="C54" s="194" t="s">
        <v>151</v>
      </c>
      <c r="D54" s="194"/>
    </row>
  </sheetData>
  <mergeCells count="2">
    <mergeCell ref="F4:L4"/>
    <mergeCell ref="N4:N5"/>
  </mergeCells>
  <phoneticPr fontId="21"/>
  <printOptions horizontalCentered="1"/>
  <pageMargins left="0.70833333333333304" right="0.70833333333333304" top="0.55138888888888904" bottom="0.35416666666666702" header="0.51180555555555496" footer="0.51180555555555496"/>
  <pageSetup paperSize="9" scale="53"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様式１</vt:lpstr>
      <vt:lpstr>様式２（通所系）</vt:lpstr>
      <vt:lpstr>様式２（シフト記号表）</vt:lpstr>
      <vt:lpstr>様式３（小多機等）</vt:lpstr>
      <vt:lpstr>様式３（シフト記号表）</vt:lpstr>
      <vt:lpstr>様式４（施設）</vt:lpstr>
      <vt:lpstr>様式４（シフト記号表）</vt:lpstr>
      <vt:lpstr>'様式２（通所系）'!Print_Area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MRI</dc:creator>
  <dc:description/>
  <cp:lastModifiedBy>TJ292</cp:lastModifiedBy>
  <cp:revision>0</cp:revision>
  <cp:lastPrinted>2021-03-24T10:23:59Z</cp:lastPrinted>
  <dcterms:created xsi:type="dcterms:W3CDTF">2020-01-14T23:44:41Z</dcterms:created>
  <dcterms:modified xsi:type="dcterms:W3CDTF">2024-03-13T07:27:50Z</dcterms:modified>
  <dc:language>ja-JP</dc:language>
</cp:coreProperties>
</file>