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comments6.xml" ContentType="application/vnd.openxmlformats-officedocument.spreadsheetml.comments+xml"/>
  <Override PartName="/xl/drawings/drawing14.xml" ContentType="application/vnd.openxmlformats-officedocument.drawing+xml"/>
  <Override PartName="/xl/comments7.xml" ContentType="application/vnd.openxmlformats-officedocument.spreadsheetml.comments+xml"/>
  <Override PartName="/xl/drawings/drawing15.xml" ContentType="application/vnd.openxmlformats-officedocument.drawing+xml"/>
  <Override PartName="/xl/comments8.xml" ContentType="application/vnd.openxmlformats-officedocument.spreadsheetml.comments+xml"/>
  <Override PartName="/xl/drawings/drawing16.xml" ContentType="application/vnd.openxmlformats-officedocument.drawing+xml"/>
  <Override PartName="/xl/comments9.xml" ContentType="application/vnd.openxmlformats-officedocument.spreadsheetml.comments+xml"/>
  <Override PartName="/xl/drawings/drawing17.xml" ContentType="application/vnd.openxmlformats-officedocument.drawing+xml"/>
  <Override PartName="/xl/comments10.xml" ContentType="application/vnd.openxmlformats-officedocument.spreadsheetml.comments+xml"/>
  <Override PartName="/xl/drawings/drawing18.xml" ContentType="application/vnd.openxmlformats-officedocument.drawing+xml"/>
  <Override PartName="/xl/comments11.xml" ContentType="application/vnd.openxmlformats-officedocument.spreadsheetml.comments+xml"/>
  <Override PartName="/xl/drawings/drawing19.xml" ContentType="application/vnd.openxmlformats-officedocument.drawing+xml"/>
  <Override PartName="/xl/comments12.xml" ContentType="application/vnd.openxmlformats-officedocument.spreadsheetml.comments+xml"/>
  <Override PartName="/xl/drawings/drawing20.xml" ContentType="application/vnd.openxmlformats-officedocument.drawing+xml"/>
  <Override PartName="/xl/comments13.xml" ContentType="application/vnd.openxmlformats-officedocument.spreadsheetml.comments+xml"/>
  <Override PartName="/xl/drawings/drawing21.xml" ContentType="application/vnd.openxmlformats-officedocument.drawing+xml"/>
  <Override PartName="/xl/comments14.xml" ContentType="application/vnd.openxmlformats-officedocument.spreadsheetml.comments+xml"/>
  <Override PartName="/xl/drawings/drawing22.xml" ContentType="application/vnd.openxmlformats-officedocument.drawing+xml"/>
  <Override PartName="/xl/comments15.xml" ContentType="application/vnd.openxmlformats-officedocument.spreadsheetml.comments+xml"/>
  <Override PartName="/xl/drawings/drawing23.xml" ContentType="application/vnd.openxmlformats-officedocument.drawing+xml"/>
  <Override PartName="/xl/comments16.xml" ContentType="application/vnd.openxmlformats-officedocument.spreadsheetml.comments+xml"/>
  <Override PartName="/xl/drawings/drawing24.xml" ContentType="application/vnd.openxmlformats-officedocument.drawing+xml"/>
  <Override PartName="/xl/comments17.xml" ContentType="application/vnd.openxmlformats-officedocument.spreadsheetml.comments+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TJ591\Desktop\"/>
    </mc:Choice>
  </mc:AlternateContent>
  <bookViews>
    <workbookView xWindow="-15" yWindow="15" windowWidth="7650" windowHeight="8685" tabRatio="807"/>
  </bookViews>
  <sheets>
    <sheet name="取説・目次" sheetId="87" r:id="rId1"/>
    <sheet name="前金請求書" sheetId="86" r:id="rId2"/>
    <sheet name="施工計画書(図)" sheetId="76" r:id="rId3"/>
    <sheet name="材料承諾願" sheetId="1" r:id="rId4"/>
    <sheet name="段階確認" sheetId="89" r:id="rId5"/>
    <sheet name="打合簿 " sheetId="82" r:id="rId6"/>
    <sheet name="工程会議" sheetId="75" r:id="rId7"/>
    <sheet name="工事議事録 " sheetId="81" r:id="rId8"/>
    <sheet name="認定請求書" sheetId="88" r:id="rId9"/>
    <sheet name="完成届" sheetId="54" r:id="rId10"/>
    <sheet name="下検査手直し" sheetId="78" r:id="rId11"/>
    <sheet name="完成検査手直し報告 " sheetId="80" r:id="rId12"/>
    <sheet name="工事目的物" sheetId="84" r:id="rId13"/>
    <sheet name="請求書" sheetId="85" r:id="rId14"/>
    <sheet name="体系図【暴対】" sheetId="90" r:id="rId15"/>
    <sheet name="体系図" sheetId="123" r:id="rId16"/>
    <sheet name="①" sheetId="91" r:id="rId17"/>
    <sheet name="①A" sheetId="83" r:id="rId18"/>
    <sheet name="②" sheetId="95" r:id="rId19"/>
    <sheet name="②A" sheetId="109" r:id="rId20"/>
    <sheet name="③" sheetId="96" r:id="rId21"/>
    <sheet name="③A" sheetId="110" r:id="rId22"/>
    <sheet name="④" sheetId="97" r:id="rId23"/>
    <sheet name="④A" sheetId="111" r:id="rId24"/>
    <sheet name="⑤" sheetId="98" r:id="rId25"/>
    <sheet name="⑤A" sheetId="112" r:id="rId26"/>
    <sheet name="⑥" sheetId="99" r:id="rId27"/>
    <sheet name="⑥A" sheetId="113" r:id="rId28"/>
    <sheet name="⑦" sheetId="100" r:id="rId29"/>
    <sheet name="⑦A" sheetId="114" r:id="rId30"/>
    <sheet name="⑧" sheetId="101" r:id="rId31"/>
    <sheet name="⑧A" sheetId="115" r:id="rId32"/>
    <sheet name="⑨" sheetId="102" r:id="rId33"/>
    <sheet name="⑨A" sheetId="116" r:id="rId34"/>
    <sheet name="⑩" sheetId="103" r:id="rId35"/>
    <sheet name="⑩A" sheetId="117" r:id="rId36"/>
    <sheet name="⑪" sheetId="104" r:id="rId37"/>
    <sheet name="⑪A" sheetId="118" r:id="rId38"/>
    <sheet name="⑫" sheetId="105" r:id="rId39"/>
    <sheet name="⑫A" sheetId="119" r:id="rId40"/>
    <sheet name="⑬" sheetId="106" r:id="rId41"/>
    <sheet name="⑬A" sheetId="120" r:id="rId42"/>
    <sheet name="⑭" sheetId="107" r:id="rId43"/>
    <sheet name="⑭A" sheetId="121" r:id="rId44"/>
    <sheet name="⑮" sheetId="108" r:id="rId45"/>
    <sheet name="⑮A" sheetId="122" r:id="rId46"/>
  </sheets>
  <definedNames>
    <definedName name="_xlnm.Print_Area" localSheetId="16">①!$A$1:$CF$64</definedName>
    <definedName name="_xlnm.Print_Area" localSheetId="17">①A!$A$1:$BB$46</definedName>
    <definedName name="_xlnm.Print_Area" localSheetId="18">②!$A$1:$CF$64</definedName>
    <definedName name="_xlnm.Print_Area" localSheetId="19">②A!$A$1:$BB$46</definedName>
    <definedName name="_xlnm.Print_Area" localSheetId="20">③!$A$1:$CF$64</definedName>
    <definedName name="_xlnm.Print_Area" localSheetId="21">③A!$A$1:$BB$46</definedName>
    <definedName name="_xlnm.Print_Area" localSheetId="22">④!$A$1:$CF$64</definedName>
    <definedName name="_xlnm.Print_Area" localSheetId="23">④A!$A$1:$BB$46</definedName>
    <definedName name="_xlnm.Print_Area" localSheetId="24">⑤!$A$1:$CF$64</definedName>
    <definedName name="_xlnm.Print_Area" localSheetId="25">⑤A!$A$1:$BB$46</definedName>
    <definedName name="_xlnm.Print_Area" localSheetId="26">⑥!$A$1:$CF$64</definedName>
    <definedName name="_xlnm.Print_Area" localSheetId="27">⑥A!$A$1:$BB$46</definedName>
    <definedName name="_xlnm.Print_Area" localSheetId="28">⑦!$A$1:$CF$64</definedName>
    <definedName name="_xlnm.Print_Area" localSheetId="29">⑦A!$A$1:$BB$46</definedName>
    <definedName name="_xlnm.Print_Area" localSheetId="30">⑧!$A$1:$CF$64</definedName>
    <definedName name="_xlnm.Print_Area" localSheetId="31">⑧A!$A$1:$BB$46</definedName>
    <definedName name="_xlnm.Print_Area" localSheetId="32">⑨!$A$1:$CF$64</definedName>
    <definedName name="_xlnm.Print_Area" localSheetId="33">⑨A!$A$1:$BB$46</definedName>
    <definedName name="_xlnm.Print_Area" localSheetId="34">⑩!$A$1:$CF$64</definedName>
    <definedName name="_xlnm.Print_Area" localSheetId="35">⑩A!$A$1:$BB$46</definedName>
    <definedName name="_xlnm.Print_Area" localSheetId="36">⑪!$A$1:$CF$64</definedName>
    <definedName name="_xlnm.Print_Area" localSheetId="37">⑪A!$A$1:$BB$46</definedName>
    <definedName name="_xlnm.Print_Area" localSheetId="38">⑫!$A$1:$CF$64</definedName>
    <definedName name="_xlnm.Print_Area" localSheetId="39">⑫A!$A$1:$BB$46</definedName>
    <definedName name="_xlnm.Print_Area" localSheetId="40">⑬!$A$1:$CF$64</definedName>
    <definedName name="_xlnm.Print_Area" localSheetId="41">⑬A!$A$1:$BB$46</definedName>
    <definedName name="_xlnm.Print_Area" localSheetId="42">⑭!$A$1:$CF$64</definedName>
    <definedName name="_xlnm.Print_Area" localSheetId="43">⑭A!$A$1:$BB$46</definedName>
    <definedName name="_xlnm.Print_Area" localSheetId="44">⑮!$A$1:$CF$64</definedName>
    <definedName name="_xlnm.Print_Area" localSheetId="45">⑮A!$A$1:$BB$46</definedName>
    <definedName name="_xlnm.Print_Area" localSheetId="10">下検査手直し!$A$1:$H$25</definedName>
    <definedName name="_xlnm.Print_Area" localSheetId="11">'完成検査手直し報告 '!$A$1:$H$26</definedName>
    <definedName name="_xlnm.Print_Area" localSheetId="9">完成届!$A$1:$M$52</definedName>
    <definedName name="_xlnm.Print_Area" localSheetId="7">'工事議事録 '!$A$1:$BE$20</definedName>
    <definedName name="_xlnm.Print_Area" localSheetId="12">工事目的物!$A$1:$M$53</definedName>
    <definedName name="_xlnm.Print_Area" localSheetId="6">工程会議!$A$1:$I$25</definedName>
    <definedName name="_xlnm.Print_Area" localSheetId="3">材料承諾願!$A$1:$K$51</definedName>
    <definedName name="_xlnm.Print_Area" localSheetId="2">'施工計画書(図)'!$A$1:$R$31</definedName>
    <definedName name="_xlnm.Print_Area" localSheetId="0">取説・目次!$A$1:$R$76</definedName>
    <definedName name="_xlnm.Print_Area" localSheetId="13">請求書!$A$1:$AD$45</definedName>
    <definedName name="_xlnm.Print_Area" localSheetId="1">前金請求書!$A$1:$M$35</definedName>
    <definedName name="_xlnm.Print_Area" localSheetId="5">'打合簿 '!$A$1:$BF$20</definedName>
    <definedName name="_xlnm.Print_Area" localSheetId="15">体系図!$A$1:$AL$51</definedName>
    <definedName name="_xlnm.Print_Area" localSheetId="14">体系図【暴対】!$A$1:$W$248</definedName>
    <definedName name="_xlnm.Print_Area" localSheetId="4">段階確認!$A$1:$H$21</definedName>
    <definedName name="_xlnm.Print_Area" localSheetId="8">認定請求書!$A$1:$O$42</definedName>
    <definedName name="_xlnm.Print_Titles" localSheetId="7">'工事議事録 '!$10:$10</definedName>
  </definedNames>
  <calcPr calcId="162913" fullCalcOnLoad="1"/>
</workbook>
</file>

<file path=xl/calcChain.xml><?xml version="1.0" encoding="utf-8"?>
<calcChain xmlns="http://schemas.openxmlformats.org/spreadsheetml/2006/main">
  <c r="C32" i="86" l="1"/>
  <c r="O35" i="110"/>
  <c r="O35" i="111"/>
  <c r="O35" i="112"/>
  <c r="O35" i="113"/>
  <c r="O35" i="114"/>
  <c r="O35" i="115"/>
  <c r="O35" i="116"/>
  <c r="O35" i="117"/>
  <c r="O35" i="118"/>
  <c r="O35" i="119"/>
  <c r="O35" i="120"/>
  <c r="O35" i="121"/>
  <c r="O35" i="122"/>
  <c r="O35" i="109"/>
  <c r="O35" i="83"/>
  <c r="A35" i="122"/>
  <c r="A35" i="121"/>
  <c r="A35" i="120"/>
  <c r="A35" i="119"/>
  <c r="A35" i="118"/>
  <c r="A35" i="117"/>
  <c r="A35" i="116"/>
  <c r="A35" i="115"/>
  <c r="A35" i="114"/>
  <c r="A35" i="113"/>
  <c r="A35" i="112"/>
  <c r="A35" i="111"/>
  <c r="A35" i="110"/>
  <c r="A35" i="109"/>
  <c r="A35" i="83"/>
  <c r="C235" i="90"/>
  <c r="L235" i="90"/>
  <c r="U235" i="90"/>
  <c r="U225" i="90"/>
  <c r="L225" i="90"/>
  <c r="U215" i="90"/>
  <c r="L215" i="90"/>
  <c r="U205" i="90"/>
  <c r="L205" i="90"/>
  <c r="U173" i="90"/>
  <c r="L173" i="90"/>
  <c r="U163" i="90"/>
  <c r="L163" i="90"/>
  <c r="U153" i="90"/>
  <c r="L153" i="90"/>
  <c r="U143" i="90"/>
  <c r="L143" i="90"/>
  <c r="U111" i="90"/>
  <c r="L111" i="90"/>
  <c r="U101" i="90"/>
  <c r="L101" i="90"/>
  <c r="U91" i="90"/>
  <c r="L91" i="90"/>
  <c r="U81" i="90"/>
  <c r="L81" i="90"/>
  <c r="B230" i="90"/>
  <c r="D225" i="90"/>
  <c r="D215" i="90"/>
  <c r="D205" i="90"/>
  <c r="D173" i="90"/>
  <c r="D163" i="90"/>
  <c r="D153" i="90"/>
  <c r="D101" i="90"/>
  <c r="D143" i="90"/>
  <c r="B227" i="90"/>
  <c r="B229" i="90"/>
  <c r="U49" i="90"/>
  <c r="L49" i="90"/>
  <c r="U39" i="90"/>
  <c r="L39" i="90"/>
  <c r="U29" i="90"/>
  <c r="L29" i="90"/>
  <c r="U19" i="90"/>
  <c r="L19" i="90"/>
  <c r="C6" i="123"/>
  <c r="BJ30" i="123"/>
  <c r="BJ18" i="123"/>
  <c r="BJ6" i="123"/>
  <c r="BC42" i="123"/>
  <c r="BC30" i="123"/>
  <c r="BC18" i="123"/>
  <c r="BC6" i="123"/>
  <c r="AV42" i="123"/>
  <c r="AV30" i="123"/>
  <c r="AV18" i="123"/>
  <c r="AV6" i="123"/>
  <c r="AO42" i="123"/>
  <c r="AO30" i="123"/>
  <c r="AO6" i="123"/>
  <c r="AO18" i="123"/>
  <c r="BM39" i="123"/>
  <c r="BO38" i="123"/>
  <c r="BO37" i="123"/>
  <c r="BO36" i="123"/>
  <c r="BO35" i="123"/>
  <c r="BO34" i="123"/>
  <c r="BO33" i="123"/>
  <c r="BO31" i="123"/>
  <c r="BO30" i="123"/>
  <c r="BM27" i="123"/>
  <c r="BO26" i="123"/>
  <c r="BO25" i="123"/>
  <c r="BO24" i="123"/>
  <c r="BO23" i="123"/>
  <c r="BO22" i="123"/>
  <c r="BO21" i="123"/>
  <c r="BO19" i="123"/>
  <c r="BO18" i="123"/>
  <c r="BM15" i="123"/>
  <c r="BO14" i="123"/>
  <c r="BO13" i="123"/>
  <c r="BO12" i="123"/>
  <c r="BO11" i="123"/>
  <c r="BO10" i="123"/>
  <c r="BO9" i="123"/>
  <c r="BO7" i="123"/>
  <c r="BO6" i="123"/>
  <c r="BF51" i="123"/>
  <c r="BH50" i="123"/>
  <c r="BH49" i="123"/>
  <c r="BH48" i="123"/>
  <c r="BH47" i="123"/>
  <c r="BH46" i="123"/>
  <c r="BH45" i="123"/>
  <c r="BH43" i="123"/>
  <c r="BH42" i="123"/>
  <c r="BF39" i="123"/>
  <c r="BH37" i="123"/>
  <c r="BH38" i="123"/>
  <c r="BH36" i="123"/>
  <c r="BH35" i="123"/>
  <c r="BH34" i="123"/>
  <c r="BH33" i="123"/>
  <c r="BH31" i="123"/>
  <c r="BH30" i="123"/>
  <c r="BF27" i="123"/>
  <c r="BH26" i="123"/>
  <c r="BH25" i="123"/>
  <c r="BH24" i="123"/>
  <c r="BH23" i="123"/>
  <c r="BH22" i="123"/>
  <c r="BH21" i="123"/>
  <c r="BH19" i="123"/>
  <c r="BH18" i="123"/>
  <c r="BF15" i="123"/>
  <c r="BH14" i="123"/>
  <c r="BH13" i="123"/>
  <c r="BH12" i="123"/>
  <c r="BH11" i="123"/>
  <c r="BH10" i="123"/>
  <c r="BH9" i="123"/>
  <c r="BH7" i="123"/>
  <c r="BH6" i="123"/>
  <c r="AY51" i="123"/>
  <c r="BA50" i="123"/>
  <c r="BA49" i="123"/>
  <c r="BA48" i="123"/>
  <c r="BA47" i="123"/>
  <c r="BA46" i="123"/>
  <c r="BA45" i="123"/>
  <c r="BA43" i="123"/>
  <c r="BA42" i="123"/>
  <c r="AY39" i="123"/>
  <c r="BA38" i="123"/>
  <c r="BA37" i="123"/>
  <c r="BA36" i="123"/>
  <c r="BA35" i="123"/>
  <c r="BA34" i="123"/>
  <c r="BA33" i="123"/>
  <c r="BA31" i="123"/>
  <c r="BA30" i="123"/>
  <c r="AY27" i="123"/>
  <c r="BA26" i="123"/>
  <c r="BA25" i="123"/>
  <c r="BA24" i="123"/>
  <c r="BA23" i="123"/>
  <c r="BA22" i="123"/>
  <c r="BA21" i="123"/>
  <c r="BA19" i="123"/>
  <c r="BA18" i="123"/>
  <c r="AY15" i="123"/>
  <c r="BA14" i="123"/>
  <c r="BA13" i="123"/>
  <c r="BA12" i="123"/>
  <c r="BA11" i="123"/>
  <c r="BA10" i="123"/>
  <c r="BA9" i="123"/>
  <c r="BA7" i="123"/>
  <c r="BA6" i="123"/>
  <c r="AR39" i="123"/>
  <c r="AT38" i="123"/>
  <c r="AT37" i="123"/>
  <c r="AT36" i="123"/>
  <c r="AT35" i="123"/>
  <c r="AT34" i="123"/>
  <c r="AT33" i="123"/>
  <c r="AT31" i="123"/>
  <c r="AT30" i="123"/>
  <c r="AR27" i="123"/>
  <c r="AT26" i="123"/>
  <c r="AT25" i="123"/>
  <c r="AT24" i="123"/>
  <c r="AT23" i="123"/>
  <c r="AT22" i="123"/>
  <c r="AT21" i="123"/>
  <c r="AT19" i="123"/>
  <c r="AT18" i="123"/>
  <c r="AR15" i="123"/>
  <c r="AT14" i="123"/>
  <c r="AT13" i="123"/>
  <c r="AT12" i="123"/>
  <c r="AT11" i="123"/>
  <c r="AT10" i="123"/>
  <c r="AT9" i="123"/>
  <c r="AT7" i="123"/>
  <c r="AT6" i="123"/>
  <c r="AR51" i="123"/>
  <c r="AT50" i="123"/>
  <c r="AT49" i="123"/>
  <c r="AT48" i="123"/>
  <c r="AT47" i="123"/>
  <c r="AT46" i="123"/>
  <c r="AT45" i="123"/>
  <c r="AT43" i="123"/>
  <c r="AT42" i="123"/>
  <c r="C9" i="123"/>
  <c r="C8" i="123"/>
  <c r="M4" i="123"/>
  <c r="M3" i="123"/>
  <c r="C4" i="123"/>
  <c r="H19" i="91"/>
  <c r="C3" i="123"/>
  <c r="U23" i="122"/>
  <c r="N21" i="122"/>
  <c r="Z20" i="122"/>
  <c r="BO32" i="123"/>
  <c r="Z19" i="122"/>
  <c r="Z18" i="122"/>
  <c r="Z17" i="122"/>
  <c r="BV44" i="108"/>
  <c r="BV40" i="108"/>
  <c r="BV34" i="108"/>
  <c r="BD38" i="108"/>
  <c r="BW20" i="108"/>
  <c r="BR20" i="108"/>
  <c r="B225" i="90"/>
  <c r="BN20" i="108"/>
  <c r="BK20" i="108"/>
  <c r="BI20" i="108"/>
  <c r="BU15" i="108"/>
  <c r="BA16" i="108"/>
  <c r="E232" i="90"/>
  <c r="BA14" i="108"/>
  <c r="B232" i="90"/>
  <c r="AY13" i="108"/>
  <c r="B231" i="90"/>
  <c r="BT5" i="108"/>
  <c r="B228" i="90"/>
  <c r="AY8" i="108"/>
  <c r="B226" i="90"/>
  <c r="AY5" i="108"/>
  <c r="B224" i="90"/>
  <c r="B4" i="122"/>
  <c r="B220" i="90"/>
  <c r="B219" i="90"/>
  <c r="U23" i="121"/>
  <c r="N21" i="121"/>
  <c r="Z20" i="121"/>
  <c r="BO20" i="123"/>
  <c r="Z19" i="121"/>
  <c r="Z18" i="121"/>
  <c r="Z17" i="121"/>
  <c r="BV44" i="107"/>
  <c r="BV40" i="107"/>
  <c r="BV34" i="107"/>
  <c r="BD38" i="107"/>
  <c r="BW20" i="107"/>
  <c r="BR20" i="107"/>
  <c r="B215" i="90"/>
  <c r="C215" i="90"/>
  <c r="BN20" i="107"/>
  <c r="BK20" i="107"/>
  <c r="BI20" i="107"/>
  <c r="BU15" i="107"/>
  <c r="BA16" i="107"/>
  <c r="E222" i="90"/>
  <c r="BA14" i="107"/>
  <c r="B222" i="90"/>
  <c r="AY13" i="107"/>
  <c r="B221" i="90"/>
  <c r="AY8" i="107"/>
  <c r="B216" i="90"/>
  <c r="BT5" i="107"/>
  <c r="B218" i="90"/>
  <c r="AY5" i="107"/>
  <c r="B214" i="90"/>
  <c r="B4" i="121"/>
  <c r="B210" i="90"/>
  <c r="B209" i="90"/>
  <c r="U23" i="120"/>
  <c r="N21" i="120"/>
  <c r="Z20" i="120"/>
  <c r="BO8" i="123"/>
  <c r="Z19" i="120"/>
  <c r="Z18" i="120"/>
  <c r="Z17" i="120"/>
  <c r="BV44" i="106"/>
  <c r="BV40" i="106"/>
  <c r="BV34" i="106"/>
  <c r="BD38" i="106"/>
  <c r="BW20" i="106"/>
  <c r="BR20" i="106"/>
  <c r="B205" i="90"/>
  <c r="C205" i="90"/>
  <c r="BN20" i="106"/>
  <c r="BK20" i="106"/>
  <c r="BI20" i="106"/>
  <c r="BU15" i="106"/>
  <c r="BA16" i="106"/>
  <c r="E212" i="90"/>
  <c r="BA14" i="106"/>
  <c r="B212" i="90"/>
  <c r="AY13" i="106"/>
  <c r="B211" i="90"/>
  <c r="AY8" i="106"/>
  <c r="B206" i="90"/>
  <c r="BT5" i="106"/>
  <c r="B208" i="90"/>
  <c r="AY5" i="106"/>
  <c r="B204" i="90"/>
  <c r="B4" i="120"/>
  <c r="B178" i="90"/>
  <c r="B177" i="90"/>
  <c r="U23" i="119"/>
  <c r="Z20" i="119"/>
  <c r="BH44" i="123"/>
  <c r="N21" i="119"/>
  <c r="Z19" i="119"/>
  <c r="Z18" i="119"/>
  <c r="Z17" i="119"/>
  <c r="BV44" i="105"/>
  <c r="BV40" i="105"/>
  <c r="BV34" i="105"/>
  <c r="BD38" i="105"/>
  <c r="BW20" i="105"/>
  <c r="BR20" i="105"/>
  <c r="B173" i="90"/>
  <c r="C173" i="90"/>
  <c r="BN20" i="105"/>
  <c r="BK20" i="105"/>
  <c r="BI20" i="105"/>
  <c r="BU15" i="105"/>
  <c r="BA16" i="105"/>
  <c r="E180" i="90"/>
  <c r="BA14" i="105"/>
  <c r="B180" i="90"/>
  <c r="AY13" i="105"/>
  <c r="B179" i="90"/>
  <c r="AY8" i="105"/>
  <c r="B174" i="90"/>
  <c r="BT5" i="105"/>
  <c r="B176" i="90"/>
  <c r="AY5" i="105"/>
  <c r="B172" i="90"/>
  <c r="B4" i="119"/>
  <c r="B168" i="90"/>
  <c r="B167" i="90"/>
  <c r="U23" i="118"/>
  <c r="N21" i="118"/>
  <c r="Z20" i="118"/>
  <c r="BH32" i="123"/>
  <c r="Z19" i="118"/>
  <c r="Z18" i="118"/>
  <c r="Z17" i="118"/>
  <c r="BV44" i="104"/>
  <c r="BV40" i="104"/>
  <c r="BV34" i="104"/>
  <c r="BD38" i="104"/>
  <c r="BW20" i="104"/>
  <c r="BR20" i="104"/>
  <c r="B163" i="90"/>
  <c r="C163" i="90"/>
  <c r="BN20" i="104"/>
  <c r="BK20" i="104"/>
  <c r="BI20" i="104"/>
  <c r="BU15" i="104"/>
  <c r="BA16" i="104"/>
  <c r="E170" i="90"/>
  <c r="BA14" i="104"/>
  <c r="B170" i="90"/>
  <c r="AY13" i="104"/>
  <c r="B169" i="90"/>
  <c r="AY8" i="104"/>
  <c r="B164" i="90"/>
  <c r="BT5" i="104"/>
  <c r="B166" i="90"/>
  <c r="AY5" i="104"/>
  <c r="B162" i="90"/>
  <c r="B4" i="118"/>
  <c r="B158" i="90"/>
  <c r="B157" i="90"/>
  <c r="U23" i="117"/>
  <c r="N21" i="117"/>
  <c r="Z20" i="117"/>
  <c r="BH20" i="123"/>
  <c r="Z19" i="117"/>
  <c r="Z18" i="117"/>
  <c r="Z17" i="117"/>
  <c r="BV44" i="103"/>
  <c r="BV40" i="103"/>
  <c r="BV34" i="103"/>
  <c r="BD38" i="103"/>
  <c r="BW20" i="103"/>
  <c r="BR20" i="103"/>
  <c r="B153" i="90"/>
  <c r="C153" i="90"/>
  <c r="BN20" i="103"/>
  <c r="BK20" i="103"/>
  <c r="BI20" i="103"/>
  <c r="BU15" i="103"/>
  <c r="BA16" i="103"/>
  <c r="E160" i="90"/>
  <c r="BA14" i="103"/>
  <c r="B160" i="90"/>
  <c r="AY13" i="103"/>
  <c r="B159" i="90"/>
  <c r="AY8" i="103"/>
  <c r="B154" i="90"/>
  <c r="BT5" i="103"/>
  <c r="B156" i="90"/>
  <c r="AY5" i="103"/>
  <c r="B152" i="90"/>
  <c r="B4" i="117"/>
  <c r="B148" i="90"/>
  <c r="B147" i="90"/>
  <c r="U23" i="116"/>
  <c r="N21" i="116"/>
  <c r="Z20" i="116"/>
  <c r="BH8" i="123"/>
  <c r="Z19" i="116"/>
  <c r="Z18" i="116"/>
  <c r="Z17" i="116"/>
  <c r="BV44" i="102"/>
  <c r="BV40" i="102"/>
  <c r="BV34" i="102"/>
  <c r="BD38" i="102"/>
  <c r="BW20" i="102"/>
  <c r="BR20" i="102"/>
  <c r="B143" i="90"/>
  <c r="C143" i="90"/>
  <c r="BN20" i="102"/>
  <c r="BK20" i="102"/>
  <c r="BI20" i="102"/>
  <c r="BU15" i="102"/>
  <c r="BA16" i="102"/>
  <c r="E150" i="90"/>
  <c r="BA14" i="102"/>
  <c r="B150" i="90"/>
  <c r="AY13" i="102"/>
  <c r="B149" i="90"/>
  <c r="BT5" i="102"/>
  <c r="B146" i="90"/>
  <c r="AY8" i="102"/>
  <c r="B144" i="90"/>
  <c r="AY5" i="102"/>
  <c r="B142" i="90"/>
  <c r="B4" i="116"/>
  <c r="BR20" i="100"/>
  <c r="B101" i="90"/>
  <c r="C101" i="90"/>
  <c r="B116" i="90"/>
  <c r="B115" i="90"/>
  <c r="U23" i="115"/>
  <c r="N21" i="115"/>
  <c r="Z20" i="115"/>
  <c r="BA44" i="123"/>
  <c r="Z19" i="115"/>
  <c r="Z18" i="115"/>
  <c r="Z17" i="115"/>
  <c r="BV44" i="101"/>
  <c r="BV40" i="101"/>
  <c r="BV34" i="101"/>
  <c r="BD38" i="101"/>
  <c r="BW20" i="101"/>
  <c r="BN20" i="101"/>
  <c r="BK20" i="101"/>
  <c r="BI20" i="101"/>
  <c r="D111" i="90"/>
  <c r="BR20" i="101"/>
  <c r="B111" i="90"/>
  <c r="C111" i="90"/>
  <c r="BU15" i="101"/>
  <c r="BA16" i="101"/>
  <c r="E118" i="90"/>
  <c r="BA14" i="101"/>
  <c r="B118" i="90"/>
  <c r="AY13" i="101"/>
  <c r="B117" i="90"/>
  <c r="BT5" i="101"/>
  <c r="B114" i="90"/>
  <c r="AY8" i="101"/>
  <c r="B112" i="90"/>
  <c r="AY5" i="101"/>
  <c r="B110" i="90"/>
  <c r="B4" i="115"/>
  <c r="B105" i="90"/>
  <c r="B106" i="90"/>
  <c r="U23" i="114"/>
  <c r="N21" i="114"/>
  <c r="Z20" i="114"/>
  <c r="BA32" i="123"/>
  <c r="Z19" i="114"/>
  <c r="Z18" i="114"/>
  <c r="Z17" i="114"/>
  <c r="BV44" i="100"/>
  <c r="BV40" i="100"/>
  <c r="BV34" i="100"/>
  <c r="BD38" i="100"/>
  <c r="BW20" i="100"/>
  <c r="BN20" i="100"/>
  <c r="BK20" i="100"/>
  <c r="BI20" i="100"/>
  <c r="BU15" i="100"/>
  <c r="BA16" i="100"/>
  <c r="E108" i="90"/>
  <c r="BA14" i="100"/>
  <c r="B108" i="90"/>
  <c r="AY13" i="100"/>
  <c r="B107" i="90"/>
  <c r="BT5" i="100"/>
  <c r="B104" i="90"/>
  <c r="AY8" i="100"/>
  <c r="B102" i="90"/>
  <c r="AY5" i="100"/>
  <c r="B100" i="90"/>
  <c r="B4" i="114"/>
  <c r="B96" i="90"/>
  <c r="B95" i="90"/>
  <c r="U23" i="113"/>
  <c r="N21" i="113"/>
  <c r="Z20" i="113"/>
  <c r="BA20" i="123"/>
  <c r="Z19" i="113"/>
  <c r="Z18" i="113"/>
  <c r="Z17" i="113"/>
  <c r="BV44" i="99"/>
  <c r="BV40" i="99"/>
  <c r="BV34" i="99"/>
  <c r="BD38" i="99"/>
  <c r="BW20" i="99"/>
  <c r="BR20" i="99"/>
  <c r="B91" i="90"/>
  <c r="C91" i="90"/>
  <c r="BK20" i="99"/>
  <c r="BN20" i="99"/>
  <c r="BI20" i="99"/>
  <c r="D91" i="90"/>
  <c r="BU15" i="99"/>
  <c r="BA16" i="99"/>
  <c r="E98" i="90"/>
  <c r="BA14" i="99"/>
  <c r="B98" i="90"/>
  <c r="AY13" i="99"/>
  <c r="B97" i="90"/>
  <c r="AY8" i="99"/>
  <c r="B92" i="90"/>
  <c r="BT5" i="99"/>
  <c r="B94" i="90"/>
  <c r="AY5" i="99"/>
  <c r="B90" i="90"/>
  <c r="B4" i="113"/>
  <c r="B86" i="90"/>
  <c r="B85" i="90"/>
  <c r="U23" i="112"/>
  <c r="N21" i="112"/>
  <c r="Z20" i="112"/>
  <c r="BA8" i="123"/>
  <c r="Z19" i="112"/>
  <c r="Z18" i="112"/>
  <c r="Z17" i="112"/>
  <c r="BV44" i="98"/>
  <c r="BV40" i="98"/>
  <c r="BV34" i="98"/>
  <c r="BD38" i="98"/>
  <c r="BW20" i="98"/>
  <c r="BR20" i="98"/>
  <c r="B81" i="90"/>
  <c r="C81" i="90"/>
  <c r="BN20" i="98"/>
  <c r="BK20" i="98"/>
  <c r="BI20" i="98"/>
  <c r="D81" i="90"/>
  <c r="BU15" i="98"/>
  <c r="BA16" i="98"/>
  <c r="E88" i="90"/>
  <c r="BA14" i="98"/>
  <c r="B88" i="90"/>
  <c r="AY13" i="98"/>
  <c r="B87" i="90"/>
  <c r="AY8" i="98"/>
  <c r="B82" i="90"/>
  <c r="BT5" i="98"/>
  <c r="B84" i="90"/>
  <c r="AY5" i="98"/>
  <c r="B80" i="90"/>
  <c r="B4" i="112"/>
  <c r="B44" i="90"/>
  <c r="B24" i="90"/>
  <c r="B54" i="90"/>
  <c r="B53" i="90"/>
  <c r="U23" i="111"/>
  <c r="N21" i="111"/>
  <c r="Z20" i="111"/>
  <c r="AT44" i="123"/>
  <c r="Z19" i="111"/>
  <c r="Z17" i="111"/>
  <c r="Z18" i="111"/>
  <c r="BV44" i="97"/>
  <c r="BV40" i="97"/>
  <c r="BV34" i="97"/>
  <c r="BD38" i="97"/>
  <c r="BW20" i="97"/>
  <c r="BR20" i="97"/>
  <c r="B49" i="90"/>
  <c r="C49" i="90"/>
  <c r="BN20" i="97"/>
  <c r="BK20" i="97"/>
  <c r="BI20" i="97"/>
  <c r="D49" i="90"/>
  <c r="BU15" i="97"/>
  <c r="BA16" i="97"/>
  <c r="E56" i="90"/>
  <c r="BA14" i="97"/>
  <c r="B56" i="90"/>
  <c r="AY13" i="97"/>
  <c r="B55" i="90"/>
  <c r="AY8" i="97"/>
  <c r="B50" i="90"/>
  <c r="BT5" i="97"/>
  <c r="B52" i="90"/>
  <c r="AY5" i="97"/>
  <c r="B48" i="90"/>
  <c r="B4" i="111"/>
  <c r="B43" i="90"/>
  <c r="U23" i="110"/>
  <c r="N21" i="110"/>
  <c r="Z20" i="110"/>
  <c r="AT32" i="123"/>
  <c r="Z19" i="110"/>
  <c r="Z18" i="110"/>
  <c r="Z17" i="110"/>
  <c r="BV44" i="96"/>
  <c r="BV34" i="96"/>
  <c r="BV40" i="96"/>
  <c r="BD38" i="96"/>
  <c r="BW20" i="96"/>
  <c r="BR20" i="96"/>
  <c r="B39" i="90"/>
  <c r="C39" i="90"/>
  <c r="BN20" i="96"/>
  <c r="BK20" i="96"/>
  <c r="BI20" i="96"/>
  <c r="D39" i="90"/>
  <c r="BU15" i="96"/>
  <c r="BA16" i="96"/>
  <c r="E46" i="90"/>
  <c r="BA14" i="96"/>
  <c r="B46" i="90"/>
  <c r="AY13" i="96"/>
  <c r="B45" i="90"/>
  <c r="AY8" i="96"/>
  <c r="B40" i="90"/>
  <c r="BT5" i="96"/>
  <c r="B42" i="90"/>
  <c r="AY5" i="96"/>
  <c r="B38" i="90"/>
  <c r="B4" i="110"/>
  <c r="U23" i="109"/>
  <c r="N21" i="109"/>
  <c r="Z20" i="109"/>
  <c r="AT20" i="123"/>
  <c r="Z19" i="109"/>
  <c r="Z18" i="109"/>
  <c r="Z17" i="109"/>
  <c r="B34" i="90"/>
  <c r="B33" i="90"/>
  <c r="BV44" i="95"/>
  <c r="BV40" i="95"/>
  <c r="BV34" i="95"/>
  <c r="BD38" i="95"/>
  <c r="BW20" i="95"/>
  <c r="BR20" i="95"/>
  <c r="B29" i="90"/>
  <c r="C29" i="90"/>
  <c r="BN20" i="95"/>
  <c r="BK20" i="95"/>
  <c r="BI20" i="95"/>
  <c r="D29" i="90"/>
  <c r="BI20" i="91"/>
  <c r="D19" i="90"/>
  <c r="BU15" i="95"/>
  <c r="BA16" i="95"/>
  <c r="E36" i="90"/>
  <c r="BA14" i="95"/>
  <c r="B36" i="90"/>
  <c r="AY13" i="95"/>
  <c r="B35" i="90"/>
  <c r="AY8" i="95"/>
  <c r="B30" i="90"/>
  <c r="AY5" i="95"/>
  <c r="B28" i="90"/>
  <c r="BT5" i="95"/>
  <c r="B32" i="90"/>
  <c r="B4" i="109"/>
  <c r="Z20" i="83"/>
  <c r="AT8" i="123"/>
  <c r="B23" i="90"/>
  <c r="BV44" i="91"/>
  <c r="BV40" i="91"/>
  <c r="BV34" i="91"/>
  <c r="BD38" i="91"/>
  <c r="BW20" i="91"/>
  <c r="BR20" i="91"/>
  <c r="B19" i="90"/>
  <c r="BN20" i="91"/>
  <c r="BK20" i="91"/>
  <c r="BU15" i="91"/>
  <c r="BA16" i="91"/>
  <c r="E26" i="90"/>
  <c r="BA14" i="91"/>
  <c r="B26" i="90"/>
  <c r="AY13" i="91"/>
  <c r="B25" i="90"/>
  <c r="AY8" i="91"/>
  <c r="B20" i="90"/>
  <c r="BT5" i="91"/>
  <c r="B22" i="90"/>
  <c r="AY5" i="91"/>
  <c r="BE31" i="91"/>
  <c r="U23" i="83"/>
  <c r="N21" i="83"/>
  <c r="Z19" i="83"/>
  <c r="Z18" i="83"/>
  <c r="Z17" i="83"/>
  <c r="P196" i="90"/>
  <c r="P134" i="90"/>
  <c r="P72" i="90"/>
  <c r="A66" i="90"/>
  <c r="A128" i="90"/>
  <c r="A190" i="90"/>
  <c r="AJ62" i="108"/>
  <c r="W62" i="108"/>
  <c r="I62" i="108"/>
  <c r="AC59" i="108"/>
  <c r="H59" i="108"/>
  <c r="AC57" i="108"/>
  <c r="H57" i="108"/>
  <c r="AC55" i="108"/>
  <c r="H55" i="108"/>
  <c r="AC53" i="108"/>
  <c r="K53" i="108"/>
  <c r="H53" i="108"/>
  <c r="AC51" i="108"/>
  <c r="K51" i="108"/>
  <c r="H51" i="108"/>
  <c r="H49" i="108"/>
  <c r="H44" i="108"/>
  <c r="AK41" i="108"/>
  <c r="AE41" i="108"/>
  <c r="Y41" i="108"/>
  <c r="R41" i="108"/>
  <c r="AK39" i="108"/>
  <c r="AE39" i="108"/>
  <c r="Y39" i="108"/>
  <c r="AG35" i="108"/>
  <c r="X35" i="108"/>
  <c r="N35" i="108"/>
  <c r="AC30" i="108"/>
  <c r="N30" i="108"/>
  <c r="J24" i="108"/>
  <c r="AC22" i="108"/>
  <c r="J22" i="108"/>
  <c r="H19" i="108"/>
  <c r="H18" i="108"/>
  <c r="H17" i="108"/>
  <c r="H16" i="108"/>
  <c r="AY11" i="108"/>
  <c r="AF13" i="108"/>
  <c r="AA13" i="108"/>
  <c r="W13" i="108"/>
  <c r="T13" i="108"/>
  <c r="R13" i="108"/>
  <c r="H13" i="108"/>
  <c r="AF11" i="108"/>
  <c r="AA11" i="108"/>
  <c r="W11" i="108"/>
  <c r="T11" i="108"/>
  <c r="R11" i="108"/>
  <c r="H11" i="108"/>
  <c r="H7" i="108"/>
  <c r="H5" i="108"/>
  <c r="AJ62" i="107"/>
  <c r="W62" i="107"/>
  <c r="I62" i="107"/>
  <c r="AC59" i="107"/>
  <c r="H59" i="107"/>
  <c r="AC57" i="107"/>
  <c r="H57" i="107"/>
  <c r="AC55" i="107"/>
  <c r="H55" i="107"/>
  <c r="AC53" i="107"/>
  <c r="K53" i="107"/>
  <c r="H53" i="107"/>
  <c r="AC51" i="107"/>
  <c r="K51" i="107"/>
  <c r="H51" i="107"/>
  <c r="H49" i="107"/>
  <c r="H44" i="107"/>
  <c r="AK41" i="107"/>
  <c r="AE41" i="107"/>
  <c r="Y41" i="107"/>
  <c r="R41" i="107"/>
  <c r="AK39" i="107"/>
  <c r="AE39" i="107"/>
  <c r="Y39" i="107"/>
  <c r="AG35" i="107"/>
  <c r="X35" i="107"/>
  <c r="N35" i="107"/>
  <c r="AC30" i="107"/>
  <c r="N30" i="107"/>
  <c r="J24" i="107"/>
  <c r="AC22" i="107"/>
  <c r="J22" i="107"/>
  <c r="H19" i="107"/>
  <c r="H18" i="107"/>
  <c r="H17" i="107"/>
  <c r="H16" i="107"/>
  <c r="AY11" i="107"/>
  <c r="AF13" i="107"/>
  <c r="AA13" i="107"/>
  <c r="W13" i="107"/>
  <c r="T13" i="107"/>
  <c r="R13" i="107"/>
  <c r="H13" i="107"/>
  <c r="AF11" i="107"/>
  <c r="AA11" i="107"/>
  <c r="W11" i="107"/>
  <c r="T11" i="107"/>
  <c r="R11" i="107"/>
  <c r="H11" i="107"/>
  <c r="H7" i="107"/>
  <c r="H5" i="107"/>
  <c r="AJ62" i="106"/>
  <c r="W62" i="106"/>
  <c r="I62" i="106"/>
  <c r="AC59" i="106"/>
  <c r="H59" i="106"/>
  <c r="AC57" i="106"/>
  <c r="H57" i="106"/>
  <c r="AC55" i="106"/>
  <c r="H55" i="106"/>
  <c r="AC53" i="106"/>
  <c r="K53" i="106"/>
  <c r="H53" i="106"/>
  <c r="AC51" i="106"/>
  <c r="K51" i="106"/>
  <c r="H51" i="106"/>
  <c r="H49" i="106"/>
  <c r="H44" i="106"/>
  <c r="AK41" i="106"/>
  <c r="AE41" i="106"/>
  <c r="Y41" i="106"/>
  <c r="R41" i="106"/>
  <c r="AK39" i="106"/>
  <c r="AE39" i="106"/>
  <c r="Y39" i="106"/>
  <c r="AG35" i="106"/>
  <c r="X35" i="106"/>
  <c r="N35" i="106"/>
  <c r="AC30" i="106"/>
  <c r="N30" i="106"/>
  <c r="J24" i="106"/>
  <c r="AC22" i="106"/>
  <c r="J22" i="106"/>
  <c r="H19" i="106"/>
  <c r="H18" i="106"/>
  <c r="H17" i="106"/>
  <c r="H16" i="106"/>
  <c r="AY11" i="106"/>
  <c r="AF13" i="106"/>
  <c r="AA13" i="106"/>
  <c r="W13" i="106"/>
  <c r="T13" i="106"/>
  <c r="R13" i="106"/>
  <c r="H13" i="106"/>
  <c r="AF11" i="106"/>
  <c r="AA11" i="106"/>
  <c r="W11" i="106"/>
  <c r="T11" i="106"/>
  <c r="R11" i="106"/>
  <c r="H11" i="106"/>
  <c r="H7" i="106"/>
  <c r="H5" i="106"/>
  <c r="AJ62" i="105"/>
  <c r="W62" i="105"/>
  <c r="I62" i="105"/>
  <c r="AC59" i="105"/>
  <c r="H59" i="105"/>
  <c r="AC57" i="105"/>
  <c r="H57" i="105"/>
  <c r="AC55" i="105"/>
  <c r="H55" i="105"/>
  <c r="AC53" i="105"/>
  <c r="K53" i="105"/>
  <c r="H53" i="105"/>
  <c r="AC51" i="105"/>
  <c r="K51" i="105"/>
  <c r="H51" i="105"/>
  <c r="H49" i="105"/>
  <c r="H44" i="105"/>
  <c r="AK41" i="105"/>
  <c r="AE41" i="105"/>
  <c r="Y41" i="105"/>
  <c r="R41" i="105"/>
  <c r="AK39" i="105"/>
  <c r="AE39" i="105"/>
  <c r="Y39" i="105"/>
  <c r="AG35" i="105"/>
  <c r="X35" i="105"/>
  <c r="N35" i="105"/>
  <c r="AC30" i="105"/>
  <c r="N30" i="105"/>
  <c r="J24" i="105"/>
  <c r="AC22" i="105"/>
  <c r="J22" i="105"/>
  <c r="H19" i="105"/>
  <c r="H18" i="105"/>
  <c r="H17" i="105"/>
  <c r="H16" i="105"/>
  <c r="AY11" i="105"/>
  <c r="AF13" i="105"/>
  <c r="AA13" i="105"/>
  <c r="W13" i="105"/>
  <c r="T13" i="105"/>
  <c r="R13" i="105"/>
  <c r="H13" i="105"/>
  <c r="AF11" i="105"/>
  <c r="AA11" i="105"/>
  <c r="W11" i="105"/>
  <c r="T11" i="105"/>
  <c r="R11" i="105"/>
  <c r="H11" i="105"/>
  <c r="H7" i="105"/>
  <c r="H5" i="105"/>
  <c r="AJ62" i="104"/>
  <c r="W62" i="104"/>
  <c r="I62" i="104"/>
  <c r="AC59" i="104"/>
  <c r="H59" i="104"/>
  <c r="AC57" i="104"/>
  <c r="H57" i="104"/>
  <c r="AC55" i="104"/>
  <c r="H55" i="104"/>
  <c r="AC53" i="104"/>
  <c r="K53" i="104"/>
  <c r="H53" i="104"/>
  <c r="AC51" i="104"/>
  <c r="K51" i="104"/>
  <c r="H51" i="104"/>
  <c r="H49" i="104"/>
  <c r="H44" i="104"/>
  <c r="AK41" i="104"/>
  <c r="AE41" i="104"/>
  <c r="Y41" i="104"/>
  <c r="R41" i="104"/>
  <c r="AK39" i="104"/>
  <c r="AE39" i="104"/>
  <c r="Y39" i="104"/>
  <c r="AG35" i="104"/>
  <c r="X35" i="104"/>
  <c r="N35" i="104"/>
  <c r="AC30" i="104"/>
  <c r="N30" i="104"/>
  <c r="J24" i="104"/>
  <c r="AC22" i="104"/>
  <c r="J22" i="104"/>
  <c r="H19" i="104"/>
  <c r="H18" i="104"/>
  <c r="H17" i="104"/>
  <c r="H16" i="104"/>
  <c r="AY11" i="104"/>
  <c r="AF13" i="104"/>
  <c r="AA13" i="104"/>
  <c r="W13" i="104"/>
  <c r="T13" i="104"/>
  <c r="R13" i="104"/>
  <c r="H13" i="104"/>
  <c r="AF11" i="104"/>
  <c r="AA11" i="104"/>
  <c r="W11" i="104"/>
  <c r="T11" i="104"/>
  <c r="R11" i="104"/>
  <c r="H11" i="104"/>
  <c r="H7" i="104"/>
  <c r="H5" i="104"/>
  <c r="AJ62" i="103"/>
  <c r="W62" i="103"/>
  <c r="I62" i="103"/>
  <c r="AC59" i="103"/>
  <c r="H59" i="103"/>
  <c r="AC57" i="103"/>
  <c r="H57" i="103"/>
  <c r="AC55" i="103"/>
  <c r="H55" i="103"/>
  <c r="AC53" i="103"/>
  <c r="K53" i="103"/>
  <c r="H53" i="103"/>
  <c r="AC51" i="103"/>
  <c r="K51" i="103"/>
  <c r="H51" i="103"/>
  <c r="H49" i="103"/>
  <c r="H44" i="103"/>
  <c r="AK41" i="103"/>
  <c r="AE41" i="103"/>
  <c r="Y41" i="103"/>
  <c r="R41" i="103"/>
  <c r="AK39" i="103"/>
  <c r="AE39" i="103"/>
  <c r="Y39" i="103"/>
  <c r="AG35" i="103"/>
  <c r="X35" i="103"/>
  <c r="N35" i="103"/>
  <c r="AC30" i="103"/>
  <c r="N30" i="103"/>
  <c r="J24" i="103"/>
  <c r="AC22" i="103"/>
  <c r="J22" i="103"/>
  <c r="H19" i="103"/>
  <c r="H18" i="103"/>
  <c r="H17" i="103"/>
  <c r="H16" i="103"/>
  <c r="AY11" i="103"/>
  <c r="AF13" i="103"/>
  <c r="AA13" i="103"/>
  <c r="W13" i="103"/>
  <c r="T13" i="103"/>
  <c r="R13" i="103"/>
  <c r="H13" i="103"/>
  <c r="AF11" i="103"/>
  <c r="AA11" i="103"/>
  <c r="W11" i="103"/>
  <c r="T11" i="103"/>
  <c r="R11" i="103"/>
  <c r="H11" i="103"/>
  <c r="H7" i="103"/>
  <c r="H5" i="103"/>
  <c r="AJ62" i="102"/>
  <c r="W62" i="102"/>
  <c r="I62" i="102"/>
  <c r="AC59" i="102"/>
  <c r="H59" i="102"/>
  <c r="AC57" i="102"/>
  <c r="H57" i="102"/>
  <c r="AC55" i="102"/>
  <c r="H55" i="102"/>
  <c r="AC53" i="102"/>
  <c r="K53" i="102"/>
  <c r="H53" i="102"/>
  <c r="AC51" i="102"/>
  <c r="K51" i="102"/>
  <c r="H51" i="102"/>
  <c r="H49" i="102"/>
  <c r="H44" i="102"/>
  <c r="AK41" i="102"/>
  <c r="AE41" i="102"/>
  <c r="Y41" i="102"/>
  <c r="R41" i="102"/>
  <c r="AK39" i="102"/>
  <c r="AE39" i="102"/>
  <c r="Y39" i="102"/>
  <c r="AG35" i="102"/>
  <c r="X35" i="102"/>
  <c r="N35" i="102"/>
  <c r="AC30" i="102"/>
  <c r="N30" i="102"/>
  <c r="J24" i="102"/>
  <c r="AC22" i="102"/>
  <c r="J22" i="102"/>
  <c r="H19" i="102"/>
  <c r="H18" i="102"/>
  <c r="H17" i="102"/>
  <c r="H16" i="102"/>
  <c r="AY11" i="102"/>
  <c r="AF13" i="102"/>
  <c r="AA13" i="102"/>
  <c r="W13" i="102"/>
  <c r="T13" i="102"/>
  <c r="R13" i="102"/>
  <c r="H13" i="102"/>
  <c r="AF11" i="102"/>
  <c r="AA11" i="102"/>
  <c r="W11" i="102"/>
  <c r="T11" i="102"/>
  <c r="R11" i="102"/>
  <c r="H11" i="102"/>
  <c r="H7" i="102"/>
  <c r="H5" i="102"/>
  <c r="AJ62" i="101"/>
  <c r="W62" i="101"/>
  <c r="I62" i="101"/>
  <c r="AC59" i="101"/>
  <c r="H59" i="101"/>
  <c r="AC57" i="101"/>
  <c r="H57" i="101"/>
  <c r="AC55" i="101"/>
  <c r="H55" i="101"/>
  <c r="AC53" i="101"/>
  <c r="K53" i="101"/>
  <c r="H53" i="101"/>
  <c r="AC51" i="101"/>
  <c r="K51" i="101"/>
  <c r="H51" i="101"/>
  <c r="H49" i="101"/>
  <c r="H44" i="101"/>
  <c r="AK41" i="101"/>
  <c r="AE41" i="101"/>
  <c r="Y41" i="101"/>
  <c r="R41" i="101"/>
  <c r="AK39" i="101"/>
  <c r="AE39" i="101"/>
  <c r="Y39" i="101"/>
  <c r="AG35" i="101"/>
  <c r="X35" i="101"/>
  <c r="N35" i="101"/>
  <c r="AC30" i="101"/>
  <c r="N30" i="101"/>
  <c r="J24" i="101"/>
  <c r="AC22" i="101"/>
  <c r="J22" i="101"/>
  <c r="H19" i="101"/>
  <c r="H18" i="101"/>
  <c r="H17" i="101"/>
  <c r="H16" i="101"/>
  <c r="AY11" i="101"/>
  <c r="AF13" i="101"/>
  <c r="AA13" i="101"/>
  <c r="W13" i="101"/>
  <c r="T13" i="101"/>
  <c r="R13" i="101"/>
  <c r="H13" i="101"/>
  <c r="AF11" i="101"/>
  <c r="AA11" i="101"/>
  <c r="W11" i="101"/>
  <c r="T11" i="101"/>
  <c r="R11" i="101"/>
  <c r="H11" i="101"/>
  <c r="H7" i="101"/>
  <c r="H5" i="101"/>
  <c r="AJ62" i="100"/>
  <c r="W62" i="100"/>
  <c r="I62" i="100"/>
  <c r="AC59" i="100"/>
  <c r="H59" i="100"/>
  <c r="AC57" i="100"/>
  <c r="H57" i="100"/>
  <c r="AC55" i="100"/>
  <c r="H55" i="100"/>
  <c r="AC53" i="100"/>
  <c r="K53" i="100"/>
  <c r="H53" i="100"/>
  <c r="AC51" i="100"/>
  <c r="K51" i="100"/>
  <c r="H51" i="100"/>
  <c r="H49" i="100"/>
  <c r="H44" i="100"/>
  <c r="AK41" i="100"/>
  <c r="AE41" i="100"/>
  <c r="Y41" i="100"/>
  <c r="R41" i="100"/>
  <c r="AK39" i="100"/>
  <c r="AE39" i="100"/>
  <c r="Y39" i="100"/>
  <c r="AG35" i="100"/>
  <c r="X35" i="100"/>
  <c r="N35" i="100"/>
  <c r="AC30" i="100"/>
  <c r="N30" i="100"/>
  <c r="J24" i="100"/>
  <c r="AC22" i="100"/>
  <c r="J22" i="100"/>
  <c r="H19" i="100"/>
  <c r="H18" i="100"/>
  <c r="H17" i="100"/>
  <c r="H16" i="100"/>
  <c r="AY11" i="100"/>
  <c r="AF13" i="100"/>
  <c r="AA13" i="100"/>
  <c r="W13" i="100"/>
  <c r="T13" i="100"/>
  <c r="R13" i="100"/>
  <c r="H13" i="100"/>
  <c r="AF11" i="100"/>
  <c r="AA11" i="100"/>
  <c r="W11" i="100"/>
  <c r="T11" i="100"/>
  <c r="R11" i="100"/>
  <c r="H11" i="100"/>
  <c r="H7" i="100"/>
  <c r="H5" i="100"/>
  <c r="AJ62" i="99"/>
  <c r="W62" i="99"/>
  <c r="I62" i="99"/>
  <c r="AC59" i="99"/>
  <c r="H59" i="99"/>
  <c r="AC57" i="99"/>
  <c r="H57" i="99"/>
  <c r="AC55" i="99"/>
  <c r="H55" i="99"/>
  <c r="AC53" i="99"/>
  <c r="K53" i="99"/>
  <c r="H53" i="99"/>
  <c r="AC51" i="99"/>
  <c r="K51" i="99"/>
  <c r="H51" i="99"/>
  <c r="H49" i="99"/>
  <c r="H44" i="99"/>
  <c r="AK41" i="99"/>
  <c r="AE41" i="99"/>
  <c r="Y41" i="99"/>
  <c r="R41" i="99"/>
  <c r="AK39" i="99"/>
  <c r="AE39" i="99"/>
  <c r="Y39" i="99"/>
  <c r="AG35" i="99"/>
  <c r="X35" i="99"/>
  <c r="N35" i="99"/>
  <c r="AC30" i="99"/>
  <c r="N30" i="99"/>
  <c r="J24" i="99"/>
  <c r="AC22" i="99"/>
  <c r="J22" i="99"/>
  <c r="H19" i="99"/>
  <c r="H18" i="99"/>
  <c r="H17" i="99"/>
  <c r="H16" i="99"/>
  <c r="AY11" i="99"/>
  <c r="AF13" i="99"/>
  <c r="AA13" i="99"/>
  <c r="W13" i="99"/>
  <c r="T13" i="99"/>
  <c r="R13" i="99"/>
  <c r="H13" i="99"/>
  <c r="AF11" i="99"/>
  <c r="AA11" i="99"/>
  <c r="W11" i="99"/>
  <c r="T11" i="99"/>
  <c r="R11" i="99"/>
  <c r="H11" i="99"/>
  <c r="H7" i="99"/>
  <c r="H5" i="99"/>
  <c r="AJ62" i="98"/>
  <c r="W62" i="98"/>
  <c r="I62" i="98"/>
  <c r="AC59" i="98"/>
  <c r="H59" i="98"/>
  <c r="AC57" i="98"/>
  <c r="H57" i="98"/>
  <c r="AC55" i="98"/>
  <c r="H55" i="98"/>
  <c r="AC53" i="98"/>
  <c r="K53" i="98"/>
  <c r="H53" i="98"/>
  <c r="AC51" i="98"/>
  <c r="K51" i="98"/>
  <c r="H51" i="98"/>
  <c r="H49" i="98"/>
  <c r="H44" i="98"/>
  <c r="AK41" i="98"/>
  <c r="AE41" i="98"/>
  <c r="Y41" i="98"/>
  <c r="R41" i="98"/>
  <c r="AK39" i="98"/>
  <c r="AE39" i="98"/>
  <c r="Y39" i="98"/>
  <c r="AG35" i="98"/>
  <c r="X35" i="98"/>
  <c r="N35" i="98"/>
  <c r="AC30" i="98"/>
  <c r="N30" i="98"/>
  <c r="J24" i="98"/>
  <c r="AC22" i="98"/>
  <c r="J22" i="98"/>
  <c r="H19" i="98"/>
  <c r="H18" i="98"/>
  <c r="H17" i="98"/>
  <c r="H16" i="98"/>
  <c r="AY11" i="98"/>
  <c r="AF13" i="98"/>
  <c r="AA13" i="98"/>
  <c r="W13" i="98"/>
  <c r="T13" i="98"/>
  <c r="R13" i="98"/>
  <c r="H13" i="98"/>
  <c r="AF11" i="98"/>
  <c r="AA11" i="98"/>
  <c r="W11" i="98"/>
  <c r="T11" i="98"/>
  <c r="R11" i="98"/>
  <c r="H11" i="98"/>
  <c r="H7" i="98"/>
  <c r="H5" i="98"/>
  <c r="AJ62" i="97"/>
  <c r="W62" i="97"/>
  <c r="I62" i="97"/>
  <c r="AC59" i="97"/>
  <c r="H59" i="97"/>
  <c r="AC57" i="97"/>
  <c r="H57" i="97"/>
  <c r="AC55" i="97"/>
  <c r="H55" i="97"/>
  <c r="AC53" i="97"/>
  <c r="K53" i="97"/>
  <c r="H53" i="97"/>
  <c r="AC51" i="97"/>
  <c r="K51" i="97"/>
  <c r="H51" i="97"/>
  <c r="H49" i="97"/>
  <c r="H44" i="97"/>
  <c r="AK41" i="97"/>
  <c r="AE41" i="97"/>
  <c r="Y41" i="97"/>
  <c r="R41" i="97"/>
  <c r="AK39" i="97"/>
  <c r="AE39" i="97"/>
  <c r="Y39" i="97"/>
  <c r="AG35" i="97"/>
  <c r="X35" i="97"/>
  <c r="N35" i="97"/>
  <c r="AC30" i="97"/>
  <c r="N30" i="97"/>
  <c r="J24" i="97"/>
  <c r="AC22" i="97"/>
  <c r="J22" i="97"/>
  <c r="H19" i="97"/>
  <c r="H18" i="97"/>
  <c r="H17" i="97"/>
  <c r="H16" i="97"/>
  <c r="AY11" i="97"/>
  <c r="AF13" i="97"/>
  <c r="AA13" i="97"/>
  <c r="W13" i="97"/>
  <c r="T13" i="97"/>
  <c r="R13" i="97"/>
  <c r="H13" i="97"/>
  <c r="AF11" i="97"/>
  <c r="AA11" i="97"/>
  <c r="W11" i="97"/>
  <c r="T11" i="97"/>
  <c r="R11" i="97"/>
  <c r="H11" i="97"/>
  <c r="H7" i="97"/>
  <c r="H5" i="97"/>
  <c r="AJ62" i="96"/>
  <c r="W62" i="96"/>
  <c r="I62" i="96"/>
  <c r="AC59" i="96"/>
  <c r="H59" i="96"/>
  <c r="AC57" i="96"/>
  <c r="H57" i="96"/>
  <c r="AC55" i="96"/>
  <c r="H55" i="96"/>
  <c r="AC53" i="96"/>
  <c r="K53" i="96"/>
  <c r="H53" i="96"/>
  <c r="AC51" i="96"/>
  <c r="K51" i="96"/>
  <c r="H51" i="96"/>
  <c r="H49" i="96"/>
  <c r="H44" i="96"/>
  <c r="AK41" i="96"/>
  <c r="AE41" i="96"/>
  <c r="Y41" i="96"/>
  <c r="R41" i="96"/>
  <c r="AK39" i="96"/>
  <c r="AE39" i="96"/>
  <c r="Y39" i="96"/>
  <c r="AG35" i="96"/>
  <c r="X35" i="96"/>
  <c r="N35" i="96"/>
  <c r="AC30" i="96"/>
  <c r="N30" i="96"/>
  <c r="J24" i="96"/>
  <c r="AC22" i="96"/>
  <c r="J22" i="96"/>
  <c r="H19" i="96"/>
  <c r="H18" i="96"/>
  <c r="H17" i="96"/>
  <c r="H16" i="96"/>
  <c r="AY11" i="96"/>
  <c r="AF13" i="96"/>
  <c r="AA13" i="96"/>
  <c r="W13" i="96"/>
  <c r="T13" i="96"/>
  <c r="R13" i="96"/>
  <c r="H13" i="96"/>
  <c r="AF11" i="96"/>
  <c r="AA11" i="96"/>
  <c r="W11" i="96"/>
  <c r="T11" i="96"/>
  <c r="R11" i="96"/>
  <c r="H11" i="96"/>
  <c r="H7" i="96"/>
  <c r="H5" i="96"/>
  <c r="AJ62" i="95"/>
  <c r="W62" i="95"/>
  <c r="I62" i="95"/>
  <c r="AC59" i="95"/>
  <c r="H59" i="95"/>
  <c r="AC57" i="95"/>
  <c r="H57" i="95"/>
  <c r="AC55" i="95"/>
  <c r="H55" i="95"/>
  <c r="AC53" i="95"/>
  <c r="K53" i="95"/>
  <c r="H53" i="95"/>
  <c r="AC51" i="95"/>
  <c r="K51" i="95"/>
  <c r="H51" i="95"/>
  <c r="H49" i="95"/>
  <c r="H44" i="95"/>
  <c r="AK41" i="95"/>
  <c r="AE41" i="95"/>
  <c r="Y41" i="95"/>
  <c r="R41" i="95"/>
  <c r="AK39" i="95"/>
  <c r="AE39" i="95"/>
  <c r="Y39" i="95"/>
  <c r="AG35" i="95"/>
  <c r="X35" i="95"/>
  <c r="N35" i="95"/>
  <c r="AC30" i="95"/>
  <c r="N30" i="95"/>
  <c r="J24" i="95"/>
  <c r="AC22" i="95"/>
  <c r="J22" i="95"/>
  <c r="H19" i="95"/>
  <c r="H18" i="95"/>
  <c r="H17" i="95"/>
  <c r="H16" i="95"/>
  <c r="AY11" i="95"/>
  <c r="AF13" i="95"/>
  <c r="AA13" i="95"/>
  <c r="W13" i="95"/>
  <c r="T13" i="95"/>
  <c r="R13" i="95"/>
  <c r="H13" i="95"/>
  <c r="AF11" i="95"/>
  <c r="AA11" i="95"/>
  <c r="W11" i="95"/>
  <c r="T11" i="95"/>
  <c r="R11" i="95"/>
  <c r="H11" i="95"/>
  <c r="H7" i="95"/>
  <c r="H5" i="95"/>
  <c r="AJ62" i="91"/>
  <c r="W62" i="91"/>
  <c r="I62" i="91"/>
  <c r="H55" i="91"/>
  <c r="H57" i="91"/>
  <c r="H59" i="91"/>
  <c r="AC59" i="91"/>
  <c r="AC57" i="91"/>
  <c r="AC55" i="91"/>
  <c r="AC53" i="91"/>
  <c r="AC51" i="91"/>
  <c r="K53" i="91"/>
  <c r="H53" i="91"/>
  <c r="K51" i="91"/>
  <c r="H51" i="91"/>
  <c r="AK41" i="91"/>
  <c r="AE41" i="91"/>
  <c r="Y41" i="91"/>
  <c r="R41" i="91"/>
  <c r="AK39" i="91"/>
  <c r="AE39" i="91"/>
  <c r="Y39" i="91"/>
  <c r="AG35" i="91"/>
  <c r="X35" i="91"/>
  <c r="N35" i="91"/>
  <c r="AC30" i="91"/>
  <c r="N30" i="91"/>
  <c r="H18" i="91"/>
  <c r="H17" i="91"/>
  <c r="AF13" i="91"/>
  <c r="AA13" i="91"/>
  <c r="W13" i="91"/>
  <c r="T13" i="91"/>
  <c r="R13" i="91"/>
  <c r="AF11" i="91"/>
  <c r="AA11" i="91"/>
  <c r="W11" i="91"/>
  <c r="T11" i="91"/>
  <c r="R11" i="91"/>
  <c r="H13" i="91"/>
  <c r="H11" i="91"/>
  <c r="H7" i="91"/>
  <c r="G64" i="87"/>
  <c r="H47" i="100"/>
  <c r="G54" i="87"/>
  <c r="AC28" i="103"/>
  <c r="AC28" i="107"/>
  <c r="G53" i="87"/>
  <c r="N28" i="102"/>
  <c r="R39" i="104"/>
  <c r="H49" i="91"/>
  <c r="H44" i="91"/>
  <c r="AC22" i="91"/>
  <c r="J24" i="91"/>
  <c r="J22" i="91"/>
  <c r="A4" i="90"/>
  <c r="A4" i="86"/>
  <c r="H16" i="91"/>
  <c r="AY11" i="91"/>
  <c r="H5" i="91"/>
  <c r="C3" i="80"/>
  <c r="P8" i="90"/>
  <c r="P194" i="90"/>
  <c r="H5" i="89"/>
  <c r="B8" i="85"/>
  <c r="C8" i="84"/>
  <c r="C8" i="54"/>
  <c r="B42" i="88"/>
  <c r="B25" i="75"/>
  <c r="B6" i="1"/>
  <c r="B5" i="76"/>
  <c r="B4" i="83"/>
  <c r="F45" i="84"/>
  <c r="N14" i="90"/>
  <c r="N200" i="90"/>
  <c r="F14" i="90"/>
  <c r="F200" i="90"/>
  <c r="F13" i="90"/>
  <c r="F199" i="90"/>
  <c r="F12" i="90"/>
  <c r="F136" i="90"/>
  <c r="F11" i="90"/>
  <c r="F135" i="90"/>
  <c r="P9" i="90"/>
  <c r="P133" i="90"/>
  <c r="P6" i="90"/>
  <c r="P130" i="90"/>
  <c r="D4" i="89"/>
  <c r="C4" i="89"/>
  <c r="C3" i="89"/>
  <c r="C2" i="89"/>
  <c r="D5" i="89"/>
  <c r="C5" i="89"/>
  <c r="F16" i="88"/>
  <c r="J37" i="88"/>
  <c r="J35" i="88"/>
  <c r="J33" i="88"/>
  <c r="J16" i="88"/>
  <c r="K16" i="88"/>
  <c r="L16" i="88"/>
  <c r="M16" i="88"/>
  <c r="N16" i="88"/>
  <c r="O16" i="88"/>
  <c r="I16" i="88"/>
  <c r="H16" i="88"/>
  <c r="G16" i="88"/>
  <c r="E5" i="88"/>
  <c r="E8" i="88"/>
  <c r="G13" i="88"/>
  <c r="G11" i="88"/>
  <c r="G31" i="85"/>
  <c r="E23" i="80"/>
  <c r="E23" i="78"/>
  <c r="AP7" i="81"/>
  <c r="L7" i="81"/>
  <c r="C15" i="75"/>
  <c r="X18" i="82"/>
  <c r="L11" i="76"/>
  <c r="X19" i="82"/>
  <c r="G50" i="1"/>
  <c r="E25" i="80"/>
  <c r="E46" i="1"/>
  <c r="D24" i="114"/>
  <c r="F26" i="1"/>
  <c r="G22" i="76"/>
  <c r="F20" i="1"/>
  <c r="M13" i="83"/>
  <c r="F22" i="1"/>
  <c r="U14" i="118"/>
  <c r="F24" i="1"/>
  <c r="U15" i="119"/>
  <c r="F18" i="1"/>
  <c r="M12" i="119"/>
  <c r="F16" i="1"/>
  <c r="G15" i="54"/>
  <c r="H12" i="1"/>
  <c r="H11" i="1"/>
  <c r="AI9" i="115"/>
  <c r="H10" i="1"/>
  <c r="AI8" i="113"/>
  <c r="H9" i="1"/>
  <c r="AI6" i="117"/>
  <c r="I2" i="1"/>
  <c r="J2" i="86"/>
  <c r="AC28" i="100"/>
  <c r="AC28" i="96"/>
  <c r="AC28" i="97"/>
  <c r="AC28" i="95"/>
  <c r="AC28" i="106"/>
  <c r="R39" i="105"/>
  <c r="R39" i="102"/>
  <c r="R39" i="106"/>
  <c r="AC28" i="102"/>
  <c r="N28" i="108"/>
  <c r="AC28" i="101"/>
  <c r="AC28" i="104"/>
  <c r="AC28" i="91"/>
  <c r="AC28" i="108"/>
  <c r="AC28" i="99"/>
  <c r="AC28" i="105"/>
  <c r="B113" i="90"/>
  <c r="B217" i="90"/>
  <c r="B93" i="90"/>
  <c r="B145" i="90"/>
  <c r="B103" i="90"/>
  <c r="B175" i="90"/>
  <c r="B207" i="90"/>
  <c r="B165" i="90"/>
  <c r="B155" i="90"/>
  <c r="R39" i="96"/>
  <c r="N28" i="100"/>
  <c r="R39" i="108"/>
  <c r="N28" i="97"/>
  <c r="R39" i="99"/>
  <c r="R39" i="103"/>
  <c r="H47" i="102"/>
  <c r="N28" i="101"/>
  <c r="N28" i="95"/>
  <c r="R39" i="91"/>
  <c r="N28" i="99"/>
  <c r="N28" i="106"/>
  <c r="R39" i="95"/>
  <c r="R39" i="100"/>
  <c r="N28" i="103"/>
  <c r="N28" i="104"/>
  <c r="N28" i="107"/>
  <c r="N28" i="91"/>
  <c r="R39" i="107"/>
  <c r="R39" i="98"/>
  <c r="N28" i="105"/>
  <c r="N28" i="98"/>
  <c r="N28" i="96"/>
  <c r="R39" i="97"/>
  <c r="R39" i="101"/>
  <c r="AC28" i="98"/>
  <c r="M13" i="110"/>
  <c r="AK2" i="111"/>
  <c r="AI9" i="83"/>
  <c r="AI9" i="121"/>
  <c r="AL19" i="87"/>
  <c r="X19" i="87"/>
  <c r="AS19" i="87"/>
  <c r="AE19" i="87"/>
  <c r="Q19" i="87"/>
  <c r="M13" i="119"/>
  <c r="L8" i="81"/>
  <c r="M13" i="120"/>
  <c r="M13" i="116"/>
  <c r="AI8" i="120"/>
  <c r="B21" i="90"/>
  <c r="B41" i="90"/>
  <c r="B83" i="90"/>
  <c r="B31" i="90"/>
  <c r="B51" i="90"/>
  <c r="U15" i="83"/>
  <c r="H47" i="103"/>
  <c r="F8" i="80"/>
  <c r="L7" i="76"/>
  <c r="R10" i="85"/>
  <c r="M13" i="121"/>
  <c r="M13" i="117"/>
  <c r="H47" i="96"/>
  <c r="H47" i="106"/>
  <c r="H47" i="104"/>
  <c r="H47" i="97"/>
  <c r="U15" i="116"/>
  <c r="H47" i="95"/>
  <c r="H47" i="98"/>
  <c r="X15" i="82"/>
  <c r="AI9" i="118"/>
  <c r="AI6" i="116"/>
  <c r="H47" i="108"/>
  <c r="H47" i="91"/>
  <c r="H21" i="54"/>
  <c r="AI6" i="115"/>
  <c r="H47" i="101"/>
  <c r="AI9" i="119"/>
  <c r="H47" i="107"/>
  <c r="L10" i="76"/>
  <c r="H47" i="99"/>
  <c r="H47" i="105"/>
  <c r="G23" i="85"/>
  <c r="J12" i="54"/>
  <c r="D24" i="122"/>
  <c r="D24" i="120"/>
  <c r="M13" i="118"/>
  <c r="AI9" i="114"/>
  <c r="F8" i="78"/>
  <c r="AI9" i="122"/>
  <c r="D24" i="115"/>
  <c r="C25" i="75"/>
  <c r="AI9" i="113"/>
  <c r="D8" i="78"/>
  <c r="AI8" i="122"/>
  <c r="AG9" i="82"/>
  <c r="U15" i="114"/>
  <c r="H28" i="54"/>
  <c r="M13" i="109"/>
  <c r="H7" i="86"/>
  <c r="N138" i="90"/>
  <c r="AK2" i="119"/>
  <c r="AI9" i="112"/>
  <c r="AI9" i="110"/>
  <c r="AK2" i="122"/>
  <c r="J12" i="84"/>
  <c r="AI9" i="120"/>
  <c r="AG6" i="81"/>
  <c r="AI9" i="109"/>
  <c r="L9" i="76"/>
  <c r="AI9" i="117"/>
  <c r="AI8" i="116"/>
  <c r="R14" i="85"/>
  <c r="D24" i="117"/>
  <c r="AI9" i="116"/>
  <c r="C13" i="86"/>
  <c r="AI6" i="119"/>
  <c r="AI6" i="109"/>
  <c r="AI6" i="114"/>
  <c r="J10" i="54"/>
  <c r="J10" i="84"/>
  <c r="U15" i="113"/>
  <c r="U14" i="113"/>
  <c r="U14" i="119"/>
  <c r="AI6" i="113"/>
  <c r="AI9" i="111"/>
  <c r="U14" i="121"/>
  <c r="AI6" i="110"/>
  <c r="AI6" i="118"/>
  <c r="U15" i="111"/>
  <c r="U15" i="118"/>
  <c r="AI6" i="111"/>
  <c r="AI6" i="112"/>
  <c r="AI6" i="122"/>
  <c r="U15" i="122"/>
  <c r="E21" i="76"/>
  <c r="AI6" i="121"/>
  <c r="U15" i="117"/>
  <c r="E22" i="86"/>
  <c r="U15" i="115"/>
  <c r="U15" i="112"/>
  <c r="H5" i="86"/>
  <c r="AI8" i="83"/>
  <c r="U15" i="109"/>
  <c r="U15" i="121"/>
  <c r="U15" i="120"/>
  <c r="H25" i="54"/>
  <c r="M13" i="111"/>
  <c r="AI6" i="120"/>
  <c r="AI6" i="83"/>
  <c r="U14" i="114"/>
  <c r="U16" i="114"/>
  <c r="U16" i="111"/>
  <c r="K51" i="54"/>
  <c r="U16" i="116"/>
  <c r="U16" i="113"/>
  <c r="G31" i="54"/>
  <c r="G40" i="54"/>
  <c r="U16" i="110"/>
  <c r="AK2" i="115"/>
  <c r="H6" i="86"/>
  <c r="P7" i="90"/>
  <c r="P193" i="90"/>
  <c r="AI8" i="117"/>
  <c r="C14" i="75"/>
  <c r="U14" i="117"/>
  <c r="L7" i="82"/>
  <c r="AI8" i="121"/>
  <c r="U14" i="111"/>
  <c r="M12" i="110"/>
  <c r="L6" i="82"/>
  <c r="U14" i="115"/>
  <c r="AK2" i="114"/>
  <c r="R12" i="85"/>
  <c r="J11" i="54"/>
  <c r="AI8" i="119"/>
  <c r="U14" i="83"/>
  <c r="M12" i="117"/>
  <c r="AI8" i="114"/>
  <c r="U14" i="109"/>
  <c r="M11" i="115"/>
  <c r="AK2" i="83"/>
  <c r="U14" i="116"/>
  <c r="AI8" i="112"/>
  <c r="AI8" i="110"/>
  <c r="D8" i="80"/>
  <c r="J11" i="84"/>
  <c r="U14" i="122"/>
  <c r="E25" i="78"/>
  <c r="AI8" i="115"/>
  <c r="U14" i="112"/>
  <c r="L6" i="81"/>
  <c r="AI8" i="118"/>
  <c r="U14" i="110"/>
  <c r="H24" i="54"/>
  <c r="E21" i="86"/>
  <c r="M12" i="112"/>
  <c r="L9" i="82"/>
  <c r="AI8" i="111"/>
  <c r="AI8" i="109"/>
  <c r="G27" i="85"/>
  <c r="E20" i="76"/>
  <c r="M12" i="122"/>
  <c r="M13" i="113"/>
  <c r="U16" i="120"/>
  <c r="AK2" i="120"/>
  <c r="M12" i="113"/>
  <c r="M12" i="121"/>
  <c r="M13" i="115"/>
  <c r="E19" i="76"/>
  <c r="C12" i="86"/>
  <c r="K45" i="84"/>
  <c r="G18" i="54"/>
  <c r="M12" i="118"/>
  <c r="M12" i="116"/>
  <c r="AK2" i="121"/>
  <c r="M12" i="115"/>
  <c r="E18" i="76"/>
  <c r="I30" i="76"/>
  <c r="U16" i="122"/>
  <c r="M12" i="114"/>
  <c r="N2" i="76"/>
  <c r="N76" i="90"/>
  <c r="U16" i="118"/>
  <c r="AK2" i="110"/>
  <c r="L3" i="54"/>
  <c r="U16" i="83"/>
  <c r="M13" i="112"/>
  <c r="M13" i="122"/>
  <c r="L8" i="82"/>
  <c r="U16" i="121"/>
  <c r="M13" i="114"/>
  <c r="U14" i="120"/>
  <c r="AK2" i="118"/>
  <c r="AK2" i="109"/>
  <c r="U16" i="115"/>
  <c r="U16" i="119"/>
  <c r="M12" i="120"/>
  <c r="AK2" i="113"/>
  <c r="AK2" i="117"/>
  <c r="G18" i="84"/>
  <c r="L3" i="84"/>
  <c r="M12" i="111"/>
  <c r="D7" i="78"/>
  <c r="L5" i="81"/>
  <c r="U16" i="112"/>
  <c r="AK2" i="112"/>
  <c r="U16" i="109"/>
  <c r="M12" i="109"/>
  <c r="AK2" i="116"/>
  <c r="D7" i="80"/>
  <c r="M12" i="83"/>
  <c r="C225" i="90"/>
  <c r="C19" i="90"/>
  <c r="D24" i="112"/>
  <c r="D24" i="110"/>
  <c r="F42" i="85"/>
  <c r="M11" i="121"/>
  <c r="F31" i="84"/>
  <c r="F49" i="84"/>
  <c r="B18" i="90"/>
  <c r="M11" i="112"/>
  <c r="D24" i="83"/>
  <c r="M11" i="120"/>
  <c r="U15" i="110"/>
  <c r="U16" i="117"/>
  <c r="M11" i="116"/>
  <c r="M11" i="122"/>
  <c r="M11" i="117"/>
  <c r="M11" i="119"/>
  <c r="D24" i="116"/>
  <c r="D24" i="119"/>
  <c r="M11" i="110"/>
  <c r="D6" i="78"/>
  <c r="D24" i="109"/>
  <c r="E28" i="76"/>
  <c r="C11" i="86"/>
  <c r="M11" i="83"/>
  <c r="D24" i="118"/>
  <c r="M11" i="114"/>
  <c r="G15" i="84"/>
  <c r="B3" i="75"/>
  <c r="L4" i="81"/>
  <c r="M11" i="118"/>
  <c r="D6" i="80"/>
  <c r="D24" i="121"/>
  <c r="F138" i="90"/>
  <c r="D24" i="111"/>
  <c r="E17" i="76"/>
  <c r="G51" i="54"/>
  <c r="M11" i="113"/>
  <c r="D24" i="113"/>
  <c r="M11" i="111"/>
  <c r="M11" i="109"/>
  <c r="C28" i="86"/>
  <c r="T31" i="85"/>
  <c r="G27" i="84"/>
  <c r="F76" i="90"/>
  <c r="F197" i="90"/>
  <c r="F73" i="90"/>
  <c r="F198" i="90"/>
  <c r="F74" i="90"/>
  <c r="P192" i="90"/>
  <c r="P68" i="90"/>
  <c r="P131" i="90"/>
  <c r="P70" i="90"/>
  <c r="P132" i="90"/>
  <c r="P69" i="90"/>
  <c r="P195" i="90"/>
  <c r="F137" i="90"/>
  <c r="F75" i="90"/>
  <c r="P71" i="90"/>
</calcChain>
</file>

<file path=xl/comments1.xml><?xml version="1.0" encoding="utf-8"?>
<comments xmlns="http://schemas.openxmlformats.org/spreadsheetml/2006/main">
  <authors>
    <author>TJ589</author>
  </authors>
  <commentList>
    <comment ref="R23" authorId="0" shapeId="0">
      <text>
        <r>
          <rPr>
            <sz val="11"/>
            <color indexed="81"/>
            <rFont val="MS P ゴシック"/>
            <family val="3"/>
            <charset val="128"/>
          </rPr>
          <t>許可取得(更新)年度</t>
        </r>
      </text>
    </comment>
    <comment ref="Y23" authorId="0" shapeId="0">
      <text>
        <r>
          <rPr>
            <sz val="11"/>
            <color indexed="81"/>
            <rFont val="MS P ゴシック"/>
            <family val="3"/>
            <charset val="128"/>
          </rPr>
          <t>許可取得(更新)年度</t>
        </r>
      </text>
    </comment>
    <comment ref="AF23" authorId="0" shapeId="0">
      <text>
        <r>
          <rPr>
            <sz val="11"/>
            <color indexed="81"/>
            <rFont val="MS P ゴシック"/>
            <family val="3"/>
            <charset val="128"/>
          </rPr>
          <t>許可取得(更新)年度</t>
        </r>
      </text>
    </comment>
    <comment ref="AM23" authorId="0" shapeId="0">
      <text>
        <r>
          <rPr>
            <sz val="11"/>
            <color indexed="81"/>
            <rFont val="MS P ゴシック"/>
            <family val="3"/>
            <charset val="128"/>
          </rPr>
          <t>許可取得(更新)年度</t>
        </r>
      </text>
    </comment>
    <comment ref="AT23" authorId="0" shapeId="0">
      <text>
        <r>
          <rPr>
            <sz val="11"/>
            <color indexed="81"/>
            <rFont val="MS P ゴシック"/>
            <family val="3"/>
            <charset val="128"/>
          </rPr>
          <t>許可取得(更新)年度</t>
        </r>
      </text>
    </comment>
    <comment ref="Q24" authorId="0" shapeId="0">
      <text>
        <r>
          <rPr>
            <b/>
            <sz val="11"/>
            <color indexed="10"/>
            <rFont val="MS P ゴシック"/>
            <family val="3"/>
            <charset val="128"/>
          </rPr>
          <t>通知日ではないので注意</t>
        </r>
      </text>
    </comment>
    <comment ref="X24" authorId="0" shapeId="0">
      <text>
        <r>
          <rPr>
            <b/>
            <sz val="11"/>
            <color indexed="10"/>
            <rFont val="MS P ゴシック"/>
            <family val="3"/>
            <charset val="128"/>
          </rPr>
          <t>通知日ではないので注意</t>
        </r>
      </text>
    </comment>
    <comment ref="AE24" authorId="0" shapeId="0">
      <text>
        <r>
          <rPr>
            <b/>
            <sz val="11"/>
            <color indexed="10"/>
            <rFont val="MS P ゴシック"/>
            <family val="3"/>
            <charset val="128"/>
          </rPr>
          <t>通知日ではないので注意</t>
        </r>
      </text>
    </comment>
    <comment ref="AL24" authorId="0" shapeId="0">
      <text>
        <r>
          <rPr>
            <b/>
            <sz val="11"/>
            <color indexed="10"/>
            <rFont val="MS P ゴシック"/>
            <family val="3"/>
            <charset val="128"/>
          </rPr>
          <t>通知日ではないので注意</t>
        </r>
      </text>
    </comment>
    <comment ref="AS24" authorId="0" shapeId="0">
      <text>
        <r>
          <rPr>
            <b/>
            <sz val="11"/>
            <color indexed="10"/>
            <rFont val="MS P ゴシック"/>
            <family val="3"/>
            <charset val="128"/>
          </rPr>
          <t>通知日ではないので注意</t>
        </r>
      </text>
    </comment>
    <comment ref="Q28" authorId="0" shapeId="0">
      <text>
        <r>
          <rPr>
            <b/>
            <sz val="10"/>
            <color indexed="81"/>
            <rFont val="MS P ゴシック"/>
            <family val="3"/>
            <charset val="128"/>
          </rPr>
          <t>“○○○工事”</t>
        </r>
        <r>
          <rPr>
            <sz val="10"/>
            <color indexed="81"/>
            <rFont val="MS P ゴシック"/>
            <family val="3"/>
            <charset val="128"/>
          </rPr>
          <t>と入力する</t>
        </r>
      </text>
    </comment>
    <comment ref="X28" authorId="0" shapeId="0">
      <text>
        <r>
          <rPr>
            <b/>
            <sz val="10"/>
            <color indexed="81"/>
            <rFont val="MS P ゴシック"/>
            <family val="3"/>
            <charset val="128"/>
          </rPr>
          <t>“○○○工事”</t>
        </r>
        <r>
          <rPr>
            <sz val="10"/>
            <color indexed="81"/>
            <rFont val="MS P ゴシック"/>
            <family val="3"/>
            <charset val="128"/>
          </rPr>
          <t>と入力する</t>
        </r>
      </text>
    </comment>
    <comment ref="AE28" authorId="0" shapeId="0">
      <text>
        <r>
          <rPr>
            <b/>
            <sz val="10"/>
            <color indexed="81"/>
            <rFont val="MS P ゴシック"/>
            <family val="3"/>
            <charset val="128"/>
          </rPr>
          <t>“○○○工事”</t>
        </r>
        <r>
          <rPr>
            <sz val="10"/>
            <color indexed="81"/>
            <rFont val="MS P ゴシック"/>
            <family val="3"/>
            <charset val="128"/>
          </rPr>
          <t>と入力する</t>
        </r>
      </text>
    </comment>
    <comment ref="AL28" authorId="0" shapeId="0">
      <text>
        <r>
          <rPr>
            <b/>
            <sz val="10"/>
            <color indexed="81"/>
            <rFont val="MS P ゴシック"/>
            <family val="3"/>
            <charset val="128"/>
          </rPr>
          <t>“○○○工事”</t>
        </r>
        <r>
          <rPr>
            <sz val="10"/>
            <color indexed="81"/>
            <rFont val="MS P ゴシック"/>
            <family val="3"/>
            <charset val="128"/>
          </rPr>
          <t>と入力する</t>
        </r>
      </text>
    </comment>
    <comment ref="AS28" authorId="0" shapeId="0">
      <text>
        <r>
          <rPr>
            <b/>
            <sz val="10"/>
            <color indexed="81"/>
            <rFont val="MS P ゴシック"/>
            <family val="3"/>
            <charset val="128"/>
          </rPr>
          <t>“○○○工事”</t>
        </r>
        <r>
          <rPr>
            <sz val="10"/>
            <color indexed="81"/>
            <rFont val="MS P ゴシック"/>
            <family val="3"/>
            <charset val="128"/>
          </rPr>
          <t>と入力する</t>
        </r>
      </text>
    </comment>
    <comment ref="R44" authorId="0" shapeId="0">
      <text>
        <r>
          <rPr>
            <sz val="11"/>
            <color indexed="81"/>
            <rFont val="MS P ゴシック"/>
            <family val="3"/>
            <charset val="128"/>
          </rPr>
          <t>許可取得(更新)年度</t>
        </r>
      </text>
    </comment>
    <comment ref="Y44" authorId="0" shapeId="0">
      <text>
        <r>
          <rPr>
            <sz val="11"/>
            <color indexed="81"/>
            <rFont val="MS P ゴシック"/>
            <family val="3"/>
            <charset val="128"/>
          </rPr>
          <t>許可取得(更新)年度</t>
        </r>
      </text>
    </comment>
    <comment ref="AF44" authorId="0" shapeId="0">
      <text>
        <r>
          <rPr>
            <sz val="11"/>
            <color indexed="81"/>
            <rFont val="MS P ゴシック"/>
            <family val="3"/>
            <charset val="128"/>
          </rPr>
          <t>許可取得(更新)年度</t>
        </r>
      </text>
    </comment>
    <comment ref="AM44" authorId="0" shapeId="0">
      <text>
        <r>
          <rPr>
            <sz val="11"/>
            <color indexed="81"/>
            <rFont val="MS P ゴシック"/>
            <family val="3"/>
            <charset val="128"/>
          </rPr>
          <t>許可取得(更新)年度</t>
        </r>
      </text>
    </comment>
    <comment ref="AT44" authorId="0" shapeId="0">
      <text>
        <r>
          <rPr>
            <sz val="11"/>
            <color indexed="81"/>
            <rFont val="MS P ゴシック"/>
            <family val="3"/>
            <charset val="128"/>
          </rPr>
          <t>許可取得(更新)年度</t>
        </r>
      </text>
    </comment>
    <comment ref="Q45" authorId="0" shapeId="0">
      <text>
        <r>
          <rPr>
            <b/>
            <sz val="11"/>
            <color indexed="10"/>
            <rFont val="MS P ゴシック"/>
            <family val="3"/>
            <charset val="128"/>
          </rPr>
          <t>通知日ではないので注意</t>
        </r>
      </text>
    </comment>
    <comment ref="X45" authorId="0" shapeId="0">
      <text>
        <r>
          <rPr>
            <b/>
            <sz val="11"/>
            <color indexed="10"/>
            <rFont val="MS P ゴシック"/>
            <family val="3"/>
            <charset val="128"/>
          </rPr>
          <t>通知日ではないので注意</t>
        </r>
      </text>
    </comment>
    <comment ref="AE45" authorId="0" shapeId="0">
      <text>
        <r>
          <rPr>
            <b/>
            <sz val="11"/>
            <color indexed="10"/>
            <rFont val="MS P ゴシック"/>
            <family val="3"/>
            <charset val="128"/>
          </rPr>
          <t>通知日ではないので注意</t>
        </r>
      </text>
    </comment>
    <comment ref="AL45" authorId="0" shapeId="0">
      <text>
        <r>
          <rPr>
            <b/>
            <sz val="11"/>
            <color indexed="10"/>
            <rFont val="MS P ゴシック"/>
            <family val="3"/>
            <charset val="128"/>
          </rPr>
          <t>通知日ではないので注意</t>
        </r>
      </text>
    </comment>
    <comment ref="AS45" authorId="0" shapeId="0">
      <text>
        <r>
          <rPr>
            <b/>
            <sz val="11"/>
            <color indexed="10"/>
            <rFont val="MS P ゴシック"/>
            <family val="3"/>
            <charset val="128"/>
          </rPr>
          <t>通知日ではないので注意</t>
        </r>
      </text>
    </comment>
    <comment ref="Q49" authorId="0" shapeId="0">
      <text>
        <r>
          <rPr>
            <b/>
            <sz val="10"/>
            <color indexed="81"/>
            <rFont val="MS P ゴシック"/>
            <family val="3"/>
            <charset val="128"/>
          </rPr>
          <t>“○○○工事”</t>
        </r>
        <r>
          <rPr>
            <sz val="10"/>
            <color indexed="81"/>
            <rFont val="MS P ゴシック"/>
            <family val="3"/>
            <charset val="128"/>
          </rPr>
          <t>と入力する</t>
        </r>
      </text>
    </comment>
    <comment ref="X49" authorId="0" shapeId="0">
      <text>
        <r>
          <rPr>
            <b/>
            <sz val="10"/>
            <color indexed="81"/>
            <rFont val="MS P ゴシック"/>
            <family val="3"/>
            <charset val="128"/>
          </rPr>
          <t>“○○○工事”</t>
        </r>
        <r>
          <rPr>
            <sz val="10"/>
            <color indexed="81"/>
            <rFont val="MS P ゴシック"/>
            <family val="3"/>
            <charset val="128"/>
          </rPr>
          <t>と入力する</t>
        </r>
      </text>
    </comment>
    <comment ref="AE49" authorId="0" shapeId="0">
      <text>
        <r>
          <rPr>
            <b/>
            <sz val="10"/>
            <color indexed="81"/>
            <rFont val="MS P ゴシック"/>
            <family val="3"/>
            <charset val="128"/>
          </rPr>
          <t>“○○○工事”</t>
        </r>
        <r>
          <rPr>
            <sz val="10"/>
            <color indexed="81"/>
            <rFont val="MS P ゴシック"/>
            <family val="3"/>
            <charset val="128"/>
          </rPr>
          <t>と入力する</t>
        </r>
      </text>
    </comment>
    <comment ref="AL49" authorId="0" shapeId="0">
      <text>
        <r>
          <rPr>
            <b/>
            <sz val="10"/>
            <color indexed="81"/>
            <rFont val="MS P ゴシック"/>
            <family val="3"/>
            <charset val="128"/>
          </rPr>
          <t>“○○○工事”</t>
        </r>
        <r>
          <rPr>
            <sz val="10"/>
            <color indexed="81"/>
            <rFont val="MS P ゴシック"/>
            <family val="3"/>
            <charset val="128"/>
          </rPr>
          <t>と入力する</t>
        </r>
      </text>
    </comment>
    <comment ref="AS49" authorId="0" shapeId="0">
      <text>
        <r>
          <rPr>
            <b/>
            <sz val="10"/>
            <color indexed="81"/>
            <rFont val="MS P ゴシック"/>
            <family val="3"/>
            <charset val="128"/>
          </rPr>
          <t>“○○○工事”</t>
        </r>
        <r>
          <rPr>
            <sz val="10"/>
            <color indexed="81"/>
            <rFont val="MS P ゴシック"/>
            <family val="3"/>
            <charset val="128"/>
          </rPr>
          <t>と入力する</t>
        </r>
      </text>
    </comment>
    <comment ref="R65" authorId="0" shapeId="0">
      <text>
        <r>
          <rPr>
            <sz val="11"/>
            <color indexed="81"/>
            <rFont val="MS P ゴシック"/>
            <family val="3"/>
            <charset val="128"/>
          </rPr>
          <t>許可取得(更新)年度</t>
        </r>
      </text>
    </comment>
    <comment ref="Y65" authorId="0" shapeId="0">
      <text>
        <r>
          <rPr>
            <sz val="11"/>
            <color indexed="81"/>
            <rFont val="MS P ゴシック"/>
            <family val="3"/>
            <charset val="128"/>
          </rPr>
          <t>許可取得(更新)年度</t>
        </r>
      </text>
    </comment>
    <comment ref="AF65" authorId="0" shapeId="0">
      <text>
        <r>
          <rPr>
            <sz val="11"/>
            <color indexed="81"/>
            <rFont val="MS P ゴシック"/>
            <family val="3"/>
            <charset val="128"/>
          </rPr>
          <t>許可取得(更新)年度</t>
        </r>
      </text>
    </comment>
    <comment ref="AM65" authorId="0" shapeId="0">
      <text>
        <r>
          <rPr>
            <sz val="11"/>
            <color indexed="81"/>
            <rFont val="MS P ゴシック"/>
            <family val="3"/>
            <charset val="128"/>
          </rPr>
          <t>許可取得(更新)年度</t>
        </r>
      </text>
    </comment>
    <comment ref="AT65" authorId="0" shapeId="0">
      <text>
        <r>
          <rPr>
            <sz val="11"/>
            <color indexed="81"/>
            <rFont val="MS P ゴシック"/>
            <family val="3"/>
            <charset val="128"/>
          </rPr>
          <t>許可取得(更新)年度</t>
        </r>
      </text>
    </comment>
    <comment ref="Q66" authorId="0" shapeId="0">
      <text>
        <r>
          <rPr>
            <b/>
            <sz val="11"/>
            <color indexed="10"/>
            <rFont val="MS P ゴシック"/>
            <family val="3"/>
            <charset val="128"/>
          </rPr>
          <t>通知日ではないので注意</t>
        </r>
      </text>
    </comment>
    <comment ref="X66" authorId="0" shapeId="0">
      <text>
        <r>
          <rPr>
            <b/>
            <sz val="11"/>
            <color indexed="10"/>
            <rFont val="MS P ゴシック"/>
            <family val="3"/>
            <charset val="128"/>
          </rPr>
          <t>通知日ではないので注意</t>
        </r>
      </text>
    </comment>
    <comment ref="AE66" authorId="0" shapeId="0">
      <text>
        <r>
          <rPr>
            <b/>
            <sz val="11"/>
            <color indexed="10"/>
            <rFont val="MS P ゴシック"/>
            <family val="3"/>
            <charset val="128"/>
          </rPr>
          <t>通知日ではないので注意</t>
        </r>
      </text>
    </comment>
    <comment ref="AL66" authorId="0" shapeId="0">
      <text>
        <r>
          <rPr>
            <b/>
            <sz val="11"/>
            <color indexed="10"/>
            <rFont val="MS P ゴシック"/>
            <family val="3"/>
            <charset val="128"/>
          </rPr>
          <t>通知日ではないので注意</t>
        </r>
      </text>
    </comment>
    <comment ref="AS66" authorId="0" shapeId="0">
      <text>
        <r>
          <rPr>
            <b/>
            <sz val="11"/>
            <color indexed="10"/>
            <rFont val="MS P ゴシック"/>
            <family val="3"/>
            <charset val="128"/>
          </rPr>
          <t>通知日ではないので注意</t>
        </r>
      </text>
    </comment>
    <comment ref="Q70" authorId="0" shapeId="0">
      <text>
        <r>
          <rPr>
            <b/>
            <sz val="10"/>
            <color indexed="81"/>
            <rFont val="MS P ゴシック"/>
            <family val="3"/>
            <charset val="128"/>
          </rPr>
          <t>“○○○工事”</t>
        </r>
        <r>
          <rPr>
            <sz val="10"/>
            <color indexed="81"/>
            <rFont val="MS P ゴシック"/>
            <family val="3"/>
            <charset val="128"/>
          </rPr>
          <t>と入力する</t>
        </r>
      </text>
    </comment>
    <comment ref="X70" authorId="0" shapeId="0">
      <text>
        <r>
          <rPr>
            <b/>
            <sz val="10"/>
            <color indexed="81"/>
            <rFont val="MS P ゴシック"/>
            <family val="3"/>
            <charset val="128"/>
          </rPr>
          <t>“○○○工事”</t>
        </r>
        <r>
          <rPr>
            <sz val="10"/>
            <color indexed="81"/>
            <rFont val="MS P ゴシック"/>
            <family val="3"/>
            <charset val="128"/>
          </rPr>
          <t>と入力する</t>
        </r>
      </text>
    </comment>
    <comment ref="AE70" authorId="0" shapeId="0">
      <text>
        <r>
          <rPr>
            <b/>
            <sz val="10"/>
            <color indexed="81"/>
            <rFont val="MS P ゴシック"/>
            <family val="3"/>
            <charset val="128"/>
          </rPr>
          <t>“○○○工事”</t>
        </r>
        <r>
          <rPr>
            <sz val="10"/>
            <color indexed="81"/>
            <rFont val="MS P ゴシック"/>
            <family val="3"/>
            <charset val="128"/>
          </rPr>
          <t>と入力する</t>
        </r>
      </text>
    </comment>
    <comment ref="AL70" authorId="0" shapeId="0">
      <text>
        <r>
          <rPr>
            <b/>
            <sz val="10"/>
            <color indexed="81"/>
            <rFont val="MS P ゴシック"/>
            <family val="3"/>
            <charset val="128"/>
          </rPr>
          <t>“○○○工事”</t>
        </r>
        <r>
          <rPr>
            <sz val="10"/>
            <color indexed="81"/>
            <rFont val="MS P ゴシック"/>
            <family val="3"/>
            <charset val="128"/>
          </rPr>
          <t>と入力する</t>
        </r>
      </text>
    </comment>
    <comment ref="AS70" authorId="0" shapeId="0">
      <text>
        <r>
          <rPr>
            <b/>
            <sz val="10"/>
            <color indexed="81"/>
            <rFont val="MS P ゴシック"/>
            <family val="3"/>
            <charset val="128"/>
          </rPr>
          <t>“○○○工事”</t>
        </r>
        <r>
          <rPr>
            <sz val="10"/>
            <color indexed="81"/>
            <rFont val="MS P ゴシック"/>
            <family val="3"/>
            <charset val="128"/>
          </rPr>
          <t>と入力する</t>
        </r>
      </text>
    </comment>
  </commentList>
</comments>
</file>

<file path=xl/comments2.xml><?xml version="1.0" encoding="utf-8"?>
<comments xmlns="http://schemas.openxmlformats.org/spreadsheetml/2006/main">
  <authors>
    <author>TJ589</author>
  </authors>
  <commentList>
    <comment ref="AM5" authorId="0" shapeId="0">
      <text>
        <r>
          <rPr>
            <sz val="22"/>
            <color indexed="81"/>
            <rFont val="MS P ゴシック"/>
            <family val="3"/>
            <charset val="128"/>
          </rPr>
          <t>【取説・目次シート】の①～⑮を入力し、</t>
        </r>
        <r>
          <rPr>
            <sz val="22"/>
            <color indexed="10"/>
            <rFont val="MS P ゴシック"/>
            <family val="3"/>
            <charset val="128"/>
          </rPr>
          <t>本シートの赤枠内の対応している表範囲ごと(白い所)、左側の表に移動させて</t>
        </r>
        <r>
          <rPr>
            <sz val="22"/>
            <color indexed="81"/>
            <rFont val="MS P ゴシック"/>
            <family val="3"/>
            <charset val="128"/>
          </rPr>
          <t>使用する。(1次下請15件のみ対応)
「既にデータがありますが、置き換えますか」と表示されるが実行してよい)</t>
        </r>
      </text>
    </comment>
    <comment ref="F19" authorId="0" shapeId="0">
      <text>
        <r>
          <rPr>
            <sz val="22"/>
            <color indexed="81"/>
            <rFont val="MS P ゴシック"/>
            <family val="3"/>
            <charset val="128"/>
          </rPr>
          <t>提出時は、
元請―１次―2次…
の関係を、点線を実線に変更し示すこと</t>
        </r>
      </text>
    </comment>
  </commentList>
</comments>
</file>

<file path=xl/comments3.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4.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 ref="BN14" authorId="0" shapeId="0">
      <text>
        <r>
          <rPr>
            <b/>
            <sz val="11"/>
            <color indexed="81"/>
            <rFont val="MS P ゴシック"/>
            <family val="3"/>
            <charset val="128"/>
          </rPr>
          <t>下請負人との契約日</t>
        </r>
      </text>
    </comment>
  </commentList>
</comments>
</file>

<file path=xl/comments5.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6.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7.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8.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9.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0.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1.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2.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3.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4.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5.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6.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comments17.xml><?xml version="1.0" encoding="utf-8"?>
<comments xmlns="http://schemas.openxmlformats.org/spreadsheetml/2006/main">
  <authors>
    <author>TJ589</author>
  </authors>
  <commentList>
    <comment ref="AL1" authorId="0" shapeId="0">
      <text>
        <r>
          <rPr>
            <b/>
            <sz val="11"/>
            <color indexed="81"/>
            <rFont val="MS P ゴシック"/>
            <family val="3"/>
            <charset val="128"/>
          </rPr>
          <t>下請契約日(以降)</t>
        </r>
      </text>
    </comment>
  </commentList>
</comments>
</file>

<file path=xl/sharedStrings.xml><?xml version="1.0" encoding="utf-8"?>
<sst xmlns="http://schemas.openxmlformats.org/spreadsheetml/2006/main" count="4993" uniqueCount="556">
  <si>
    <t>請負者</t>
    <rPh sb="0" eb="2">
      <t>ウケオイ</t>
    </rPh>
    <rPh sb="2" eb="3">
      <t>シャ</t>
    </rPh>
    <phoneticPr fontId="3"/>
  </si>
  <si>
    <t>代表</t>
    <rPh sb="0" eb="2">
      <t>ダイヒョウ</t>
    </rPh>
    <phoneticPr fontId="3"/>
  </si>
  <si>
    <t>次のとおり工事用材料等を選定しましたので承諾願います。</t>
    <rPh sb="0" eb="1">
      <t>ツギ</t>
    </rPh>
    <rPh sb="5" eb="7">
      <t>コウジ</t>
    </rPh>
    <rPh sb="7" eb="8">
      <t>ヨウ</t>
    </rPh>
    <rPh sb="8" eb="10">
      <t>ザイリョウ</t>
    </rPh>
    <rPh sb="10" eb="11">
      <t>トウ</t>
    </rPh>
    <rPh sb="12" eb="14">
      <t>センテイ</t>
    </rPh>
    <rPh sb="20" eb="22">
      <t>ショウダク</t>
    </rPh>
    <rPh sb="22" eb="23">
      <t>ネガ</t>
    </rPh>
    <phoneticPr fontId="3"/>
  </si>
  <si>
    <t>工事名</t>
    <rPh sb="0" eb="3">
      <t>コウジメイ</t>
    </rPh>
    <phoneticPr fontId="3"/>
  </si>
  <si>
    <t>工事場所</t>
    <rPh sb="0" eb="2">
      <t>コウジ</t>
    </rPh>
    <rPh sb="2" eb="4">
      <t>バショ</t>
    </rPh>
    <phoneticPr fontId="3"/>
  </si>
  <si>
    <t>契約年月日</t>
    <rPh sb="0" eb="2">
      <t>ケイヤク</t>
    </rPh>
    <rPh sb="2" eb="5">
      <t>ネンガッピ</t>
    </rPh>
    <phoneticPr fontId="3"/>
  </si>
  <si>
    <t>着工年月日</t>
    <rPh sb="0" eb="2">
      <t>チャッコウ</t>
    </rPh>
    <rPh sb="2" eb="5">
      <t>ネンガッピ</t>
    </rPh>
    <phoneticPr fontId="3"/>
  </si>
  <si>
    <t>完成年月日</t>
    <rPh sb="0" eb="2">
      <t>カンセイ</t>
    </rPh>
    <rPh sb="2" eb="5">
      <t>ネンガッピ</t>
    </rPh>
    <phoneticPr fontId="3"/>
  </si>
  <si>
    <t>請負金額</t>
    <rPh sb="0" eb="2">
      <t>ウケオイ</t>
    </rPh>
    <rPh sb="2" eb="4">
      <t>キンガク</t>
    </rPh>
    <phoneticPr fontId="3"/>
  </si>
  <si>
    <t>種類及数量</t>
    <rPh sb="0" eb="2">
      <t>シュルイ</t>
    </rPh>
    <rPh sb="2" eb="3">
      <t>オヨ</t>
    </rPh>
    <rPh sb="3" eb="5">
      <t>スウリョウ</t>
    </rPh>
    <phoneticPr fontId="3"/>
  </si>
  <si>
    <t>承諾</t>
    <rPh sb="0" eb="2">
      <t>ショウダク</t>
    </rPh>
    <phoneticPr fontId="3"/>
  </si>
  <si>
    <t>承諾年月日</t>
    <rPh sb="0" eb="2">
      <t>ショウダク</t>
    </rPh>
    <rPh sb="2" eb="5">
      <t>ネンガッピ</t>
    </rPh>
    <phoneticPr fontId="3"/>
  </si>
  <si>
    <t>係　長</t>
    <rPh sb="0" eb="1">
      <t>カカ</t>
    </rPh>
    <rPh sb="2" eb="3">
      <t>チョウ</t>
    </rPh>
    <phoneticPr fontId="3"/>
  </si>
  <si>
    <t>課　長</t>
    <rPh sb="0" eb="1">
      <t>カ</t>
    </rPh>
    <rPh sb="2" eb="3">
      <t>チョウ</t>
    </rPh>
    <phoneticPr fontId="3"/>
  </si>
  <si>
    <t>（監督員・職・氏名）</t>
    <rPh sb="1" eb="4">
      <t>カントクイン</t>
    </rPh>
    <rPh sb="5" eb="6">
      <t>ショク</t>
    </rPh>
    <rPh sb="7" eb="9">
      <t>シメイ</t>
    </rPh>
    <phoneticPr fontId="3"/>
  </si>
  <si>
    <t>㊞</t>
    <phoneticPr fontId="3"/>
  </si>
  <si>
    <t>工事用材料等選定届及承諾願</t>
    <rPh sb="0" eb="1">
      <t>コウ</t>
    </rPh>
    <rPh sb="1" eb="2">
      <t>コト</t>
    </rPh>
    <rPh sb="2" eb="3">
      <t>ヨウ</t>
    </rPh>
    <rPh sb="3" eb="5">
      <t>ザイリョウ</t>
    </rPh>
    <rPh sb="5" eb="6">
      <t>トウ</t>
    </rPh>
    <rPh sb="6" eb="8">
      <t>センテイ</t>
    </rPh>
    <rPh sb="8" eb="9">
      <t>トドケ</t>
    </rPh>
    <rPh sb="9" eb="10">
      <t>オヨ</t>
    </rPh>
    <rPh sb="10" eb="12">
      <t>ショウダク</t>
    </rPh>
    <rPh sb="12" eb="13">
      <t>ネガ</t>
    </rPh>
    <phoneticPr fontId="3"/>
  </si>
  <si>
    <t>住 所</t>
    <rPh sb="0" eb="1">
      <t>ジュウ</t>
    </rPh>
    <rPh sb="2" eb="3">
      <t>トコロ</t>
    </rPh>
    <phoneticPr fontId="3"/>
  </si>
  <si>
    <t>氏 名</t>
    <rPh sb="0" eb="1">
      <t>シ</t>
    </rPh>
    <rPh sb="2" eb="3">
      <t>メイ</t>
    </rPh>
    <phoneticPr fontId="3"/>
  </si>
  <si>
    <t>住所</t>
    <rPh sb="0" eb="2">
      <t>ジュウショ</t>
    </rPh>
    <phoneticPr fontId="3"/>
  </si>
  <si>
    <t>氏名</t>
    <rPh sb="0" eb="2">
      <t>シメイ</t>
    </rPh>
    <phoneticPr fontId="3"/>
  </si>
  <si>
    <t>代　表</t>
    <rPh sb="0" eb="1">
      <t>ダイ</t>
    </rPh>
    <rPh sb="2" eb="3">
      <t>ヒョウ</t>
    </rPh>
    <phoneticPr fontId="3"/>
  </si>
  <si>
    <t>住　所</t>
    <rPh sb="0" eb="1">
      <t>ジュウ</t>
    </rPh>
    <rPh sb="2" eb="3">
      <t>トコロ</t>
    </rPh>
    <phoneticPr fontId="3"/>
  </si>
  <si>
    <t>氏　名</t>
    <rPh sb="0" eb="1">
      <t>シ</t>
    </rPh>
    <rPh sb="2" eb="3">
      <t>メイ</t>
    </rPh>
    <phoneticPr fontId="3"/>
  </si>
  <si>
    <t>工事名</t>
    <rPh sb="0" eb="2">
      <t>コウジ</t>
    </rPh>
    <rPh sb="2" eb="3">
      <t>メイ</t>
    </rPh>
    <phoneticPr fontId="3"/>
  </si>
  <si>
    <t>工期</t>
    <rPh sb="0" eb="2">
      <t>コウキ</t>
    </rPh>
    <phoneticPr fontId="3"/>
  </si>
  <si>
    <t>下請負者</t>
    <rPh sb="0" eb="1">
      <t>シタ</t>
    </rPh>
    <rPh sb="1" eb="3">
      <t>ウケオイ</t>
    </rPh>
    <rPh sb="3" eb="4">
      <t>シャ</t>
    </rPh>
    <phoneticPr fontId="3"/>
  </si>
  <si>
    <t>下請負の範囲</t>
    <rPh sb="0" eb="1">
      <t>シタ</t>
    </rPh>
    <rPh sb="1" eb="3">
      <t>ウケオイ</t>
    </rPh>
    <rPh sb="4" eb="6">
      <t>ハンイ</t>
    </rPh>
    <phoneticPr fontId="3"/>
  </si>
  <si>
    <t>下請負の理由</t>
    <rPh sb="0" eb="1">
      <t>シタ</t>
    </rPh>
    <rPh sb="1" eb="3">
      <t>ウケオイ</t>
    </rPh>
    <rPh sb="4" eb="6">
      <t>リユウ</t>
    </rPh>
    <phoneticPr fontId="3"/>
  </si>
  <si>
    <t>完成</t>
    <rPh sb="0" eb="2">
      <t>カンセイ</t>
    </rPh>
    <phoneticPr fontId="3"/>
  </si>
  <si>
    <t>建設業許可番号</t>
    <rPh sb="0" eb="3">
      <t>ケンセツギョウ</t>
    </rPh>
    <rPh sb="3" eb="5">
      <t>キョカ</t>
    </rPh>
    <rPh sb="5" eb="7">
      <t>バンゴウ</t>
    </rPh>
    <phoneticPr fontId="3"/>
  </si>
  <si>
    <t>完　　　成　　　届</t>
    <rPh sb="0" eb="1">
      <t>カン</t>
    </rPh>
    <rPh sb="4" eb="5">
      <t>シゲル</t>
    </rPh>
    <rPh sb="8" eb="9">
      <t>トドケ</t>
    </rPh>
    <phoneticPr fontId="3"/>
  </si>
  <si>
    <t>申請者は、太枠内の事項を記入すること</t>
    <rPh sb="0" eb="3">
      <t>シンセイシャ</t>
    </rPh>
    <rPh sb="5" eb="7">
      <t>フトワク</t>
    </rPh>
    <rPh sb="7" eb="8">
      <t>ナイ</t>
    </rPh>
    <rPh sb="9" eb="11">
      <t>ジコウ</t>
    </rPh>
    <rPh sb="12" eb="14">
      <t>キニュウ</t>
    </rPh>
    <phoneticPr fontId="3"/>
  </si>
  <si>
    <t>請負代金（Ａ）</t>
    <rPh sb="0" eb="2">
      <t>ウケオイ</t>
    </rPh>
    <rPh sb="2" eb="4">
      <t>ダイキン</t>
    </rPh>
    <phoneticPr fontId="3"/>
  </si>
  <si>
    <t>前払金（Ｂ）</t>
    <rPh sb="0" eb="1">
      <t>マエ</t>
    </rPh>
    <rPh sb="1" eb="2">
      <t>ハラ</t>
    </rPh>
    <rPh sb="2" eb="3">
      <t>キン</t>
    </rPh>
    <phoneticPr fontId="3"/>
  </si>
  <si>
    <t>出来形部分払受領済額　(前払金を除く)（Ｃ）</t>
    <rPh sb="0" eb="2">
      <t>デキ</t>
    </rPh>
    <rPh sb="2" eb="3">
      <t>カタチ</t>
    </rPh>
    <rPh sb="3" eb="5">
      <t>ブブン</t>
    </rPh>
    <rPh sb="5" eb="6">
      <t>バライ</t>
    </rPh>
    <rPh sb="6" eb="8">
      <t>ジュリョウ</t>
    </rPh>
    <rPh sb="8" eb="9">
      <t>スミ</t>
    </rPh>
    <rPh sb="9" eb="10">
      <t>ガク</t>
    </rPh>
    <rPh sb="12" eb="14">
      <t>マエバラ</t>
    </rPh>
    <rPh sb="14" eb="15">
      <t>キン</t>
    </rPh>
    <rPh sb="16" eb="17">
      <t>ノゾ</t>
    </rPh>
    <phoneticPr fontId="3"/>
  </si>
  <si>
    <t>完成検査希望年月日</t>
    <rPh sb="0" eb="2">
      <t>カンセイ</t>
    </rPh>
    <rPh sb="2" eb="4">
      <t>ケンサ</t>
    </rPh>
    <rPh sb="4" eb="6">
      <t>キボウ</t>
    </rPh>
    <rPh sb="6" eb="9">
      <t>ネンガッピ</t>
    </rPh>
    <phoneticPr fontId="3"/>
  </si>
  <si>
    <t>円</t>
    <rPh sb="0" eb="1">
      <t>エン</t>
    </rPh>
    <phoneticPr fontId="3"/>
  </si>
  <si>
    <t>請負代金残額　　　　　Ａ－（Ｂ＋Ｃ）</t>
    <rPh sb="0" eb="2">
      <t>ウケオイ</t>
    </rPh>
    <rPh sb="2" eb="4">
      <t>ダイキン</t>
    </rPh>
    <rPh sb="4" eb="6">
      <t>ザンガク</t>
    </rPh>
    <phoneticPr fontId="3"/>
  </si>
  <si>
    <t>受理年月日</t>
    <rPh sb="0" eb="2">
      <t>ジュリ</t>
    </rPh>
    <rPh sb="2" eb="5">
      <t>ネンガッピ</t>
    </rPh>
    <phoneticPr fontId="3"/>
  </si>
  <si>
    <t>監督員</t>
    <rPh sb="0" eb="3">
      <t>カントクイン</t>
    </rPh>
    <phoneticPr fontId="3"/>
  </si>
  <si>
    <t>（所属．職．氏名）</t>
    <rPh sb="1" eb="3">
      <t>ショゾク</t>
    </rPh>
    <rPh sb="4" eb="5">
      <t>ショク</t>
    </rPh>
    <rPh sb="6" eb="8">
      <t>シメイ</t>
    </rPh>
    <phoneticPr fontId="3"/>
  </si>
  <si>
    <t>摘　要</t>
    <rPh sb="0" eb="1">
      <t>テキ</t>
    </rPh>
    <rPh sb="2" eb="3">
      <t>ヨウ</t>
    </rPh>
    <phoneticPr fontId="3"/>
  </si>
  <si>
    <t>担当者</t>
    <rPh sb="0" eb="3">
      <t>タントウシャ</t>
    </rPh>
    <phoneticPr fontId="3"/>
  </si>
  <si>
    <t>担当者</t>
  </si>
  <si>
    <t>工　事　打　合　簿</t>
    <rPh sb="0" eb="1">
      <t>コウ</t>
    </rPh>
    <rPh sb="2" eb="3">
      <t>コト</t>
    </rPh>
    <rPh sb="4" eb="5">
      <t>ウ</t>
    </rPh>
    <rPh sb="6" eb="7">
      <t>ア</t>
    </rPh>
    <rPh sb="8" eb="9">
      <t>ボ</t>
    </rPh>
    <phoneticPr fontId="3"/>
  </si>
  <si>
    <t>施工担当</t>
    <rPh sb="0" eb="2">
      <t>セコウ</t>
    </rPh>
    <rPh sb="2" eb="4">
      <t>タントウ</t>
    </rPh>
    <phoneticPr fontId="3"/>
  </si>
  <si>
    <t>係　長</t>
    <rPh sb="0" eb="1">
      <t>カカリ</t>
    </rPh>
    <rPh sb="2" eb="3">
      <t>チョウ</t>
    </rPh>
    <phoneticPr fontId="3"/>
  </si>
  <si>
    <t>発議者</t>
    <rPh sb="0" eb="3">
      <t>ハツギシャ</t>
    </rPh>
    <phoneticPr fontId="3"/>
  </si>
  <si>
    <t>発注者</t>
    <rPh sb="0" eb="3">
      <t>ハッチュウシャ</t>
    </rPh>
    <phoneticPr fontId="3"/>
  </si>
  <si>
    <t>発議年月日</t>
    <rPh sb="0" eb="2">
      <t>ハツギ</t>
    </rPh>
    <rPh sb="2" eb="5">
      <t>ネンガッピ</t>
    </rPh>
    <phoneticPr fontId="3"/>
  </si>
  <si>
    <t>年</t>
    <rPh sb="0" eb="1">
      <t>ネン</t>
    </rPh>
    <phoneticPr fontId="3"/>
  </si>
  <si>
    <t>月</t>
    <rPh sb="0" eb="1">
      <t>ツキ</t>
    </rPh>
    <phoneticPr fontId="3"/>
  </si>
  <si>
    <t>日</t>
    <rPh sb="0" eb="1">
      <t>ニチ</t>
    </rPh>
    <phoneticPr fontId="3"/>
  </si>
  <si>
    <t>発議事項</t>
    <rPh sb="0" eb="2">
      <t>ハツギ</t>
    </rPh>
    <rPh sb="2" eb="4">
      <t>ジコウ</t>
    </rPh>
    <phoneticPr fontId="3"/>
  </si>
  <si>
    <t>□届出</t>
    <rPh sb="1" eb="3">
      <t>トドケデ</t>
    </rPh>
    <phoneticPr fontId="3"/>
  </si>
  <si>
    <t>契約番号</t>
    <rPh sb="0" eb="2">
      <t>ケイヤク</t>
    </rPh>
    <rPh sb="2" eb="4">
      <t>バンゴウ</t>
    </rPh>
    <phoneticPr fontId="3"/>
  </si>
  <si>
    <t>請負者名</t>
    <rPh sb="0" eb="2">
      <t>ウケオ</t>
    </rPh>
    <rPh sb="2" eb="3">
      <t>シャ</t>
    </rPh>
    <rPh sb="3" eb="4">
      <t>メイ</t>
    </rPh>
    <phoneticPr fontId="3"/>
  </si>
  <si>
    <t>（内　容）</t>
    <rPh sb="1" eb="2">
      <t>ウチ</t>
    </rPh>
    <rPh sb="3" eb="4">
      <t>カタチ</t>
    </rPh>
    <phoneticPr fontId="3"/>
  </si>
  <si>
    <t>添付図</t>
    <rPh sb="0" eb="2">
      <t>テンプ</t>
    </rPh>
    <rPh sb="2" eb="3">
      <t>ズ</t>
    </rPh>
    <phoneticPr fontId="3"/>
  </si>
  <si>
    <t>葉､その他添付図書</t>
    <phoneticPr fontId="3"/>
  </si>
  <si>
    <t>処理・回答</t>
    <rPh sb="0" eb="2">
      <t>ショリ</t>
    </rPh>
    <rPh sb="3" eb="5">
      <t>カイトウ</t>
    </rPh>
    <phoneticPr fontId="3"/>
  </si>
  <si>
    <t>上記について</t>
    <rPh sb="0" eb="2">
      <t>ジョウキ</t>
    </rPh>
    <phoneticPr fontId="3"/>
  </si>
  <si>
    <t>□協議・</t>
    <rPh sb="1" eb="3">
      <t>キョウギ</t>
    </rPh>
    <phoneticPr fontId="3"/>
  </si>
  <si>
    <t>□了解・</t>
    <rPh sb="1" eb="3">
      <t>リョウカイ</t>
    </rPh>
    <phoneticPr fontId="3"/>
  </si>
  <si>
    <t>□提出・</t>
    <rPh sb="1" eb="2">
      <t>テイ</t>
    </rPh>
    <rPh sb="2" eb="3">
      <t>イデ</t>
    </rPh>
    <phoneticPr fontId="3"/>
  </si>
  <si>
    <t>□報告・</t>
    <rPh sb="1" eb="3">
      <t>ホウコク</t>
    </rPh>
    <phoneticPr fontId="3"/>
  </si>
  <si>
    <t>現場代理人</t>
    <rPh sb="0" eb="2">
      <t>ゲンバ</t>
    </rPh>
    <rPh sb="2" eb="4">
      <t>ダイリ</t>
    </rPh>
    <rPh sb="4" eb="5">
      <t>ニン</t>
    </rPh>
    <phoneticPr fontId="3"/>
  </si>
  <si>
    <t>㊞</t>
    <phoneticPr fontId="3"/>
  </si>
  <si>
    <t>主任（監理）技術者</t>
    <rPh sb="0" eb="2">
      <t>シュニン</t>
    </rPh>
    <rPh sb="3" eb="5">
      <t>カンリ</t>
    </rPh>
    <rPh sb="6" eb="9">
      <t>ギジュツシャ</t>
    </rPh>
    <phoneticPr fontId="3"/>
  </si>
  <si>
    <t>㊞</t>
    <phoneticPr fontId="3"/>
  </si>
  <si>
    <t>(注）打合わせの都度２部作成し、各々保管する。</t>
    <rPh sb="1" eb="2">
      <t>チュウ</t>
    </rPh>
    <rPh sb="3" eb="4">
      <t>ウ</t>
    </rPh>
    <rPh sb="4" eb="5">
      <t>ア</t>
    </rPh>
    <rPh sb="8" eb="10">
      <t>ツド</t>
    </rPh>
    <rPh sb="11" eb="12">
      <t>ブ</t>
    </rPh>
    <rPh sb="12" eb="14">
      <t>サクセイ</t>
    </rPh>
    <rPh sb="16" eb="18">
      <t>オノオノ</t>
    </rPh>
    <rPh sb="18" eb="20">
      <t>ホカン</t>
    </rPh>
    <phoneticPr fontId="3"/>
  </si>
  <si>
    <t>主任(監理)技術者</t>
  </si>
  <si>
    <t>工　事　打　合　議　事　録</t>
    <rPh sb="0" eb="1">
      <t>コウ</t>
    </rPh>
    <rPh sb="2" eb="3">
      <t>コト</t>
    </rPh>
    <rPh sb="4" eb="5">
      <t>ウ</t>
    </rPh>
    <rPh sb="6" eb="7">
      <t>ア</t>
    </rPh>
    <rPh sb="8" eb="9">
      <t>ギ</t>
    </rPh>
    <rPh sb="10" eb="11">
      <t>コト</t>
    </rPh>
    <rPh sb="12" eb="13">
      <t>ロク</t>
    </rPh>
    <phoneticPr fontId="3"/>
  </si>
  <si>
    <t>現場代理人</t>
    <rPh sb="0" eb="2">
      <t>ゲンバ</t>
    </rPh>
    <rPh sb="2" eb="5">
      <t>ダイリニン</t>
    </rPh>
    <phoneticPr fontId="3"/>
  </si>
  <si>
    <t>市監督員</t>
    <rPh sb="0" eb="1">
      <t>シ</t>
    </rPh>
    <rPh sb="1" eb="4">
      <t>カントクイン</t>
    </rPh>
    <phoneticPr fontId="3"/>
  </si>
  <si>
    <t>㊞</t>
    <phoneticPr fontId="3"/>
  </si>
  <si>
    <t>第　回工程会議</t>
    <rPh sb="0" eb="1">
      <t>ダイ</t>
    </rPh>
    <rPh sb="2" eb="3">
      <t>カイ</t>
    </rPh>
    <rPh sb="3" eb="5">
      <t>コウテイ</t>
    </rPh>
    <rPh sb="5" eb="7">
      <t>カイギ</t>
    </rPh>
    <phoneticPr fontId="3"/>
  </si>
  <si>
    <t>建築主体工事</t>
    <rPh sb="0" eb="2">
      <t>ケンチク</t>
    </rPh>
    <rPh sb="2" eb="4">
      <t>シュタイ</t>
    </rPh>
    <rPh sb="4" eb="6">
      <t>コウジ</t>
    </rPh>
    <phoneticPr fontId="3"/>
  </si>
  <si>
    <t>電気設備工事</t>
    <rPh sb="0" eb="2">
      <t>デンキ</t>
    </rPh>
    <rPh sb="2" eb="4">
      <t>セツビ</t>
    </rPh>
    <rPh sb="4" eb="6">
      <t>コウジ</t>
    </rPh>
    <phoneticPr fontId="3"/>
  </si>
  <si>
    <t>機械設備工事</t>
    <rPh sb="0" eb="2">
      <t>キカイ</t>
    </rPh>
    <rPh sb="2" eb="4">
      <t>セツビ</t>
    </rPh>
    <rPh sb="4" eb="6">
      <t>コウジ</t>
    </rPh>
    <phoneticPr fontId="3"/>
  </si>
  <si>
    <t>係長</t>
    <rPh sb="0" eb="2">
      <t>カカリチョウ</t>
    </rPh>
    <phoneticPr fontId="3"/>
  </si>
  <si>
    <t>別紙のとおり</t>
  </si>
  <si>
    <t>施工計画書</t>
  </si>
  <si>
    <t>を作成しましたので承諾願います。</t>
  </si>
  <si>
    <t>施工計画書</t>
    <rPh sb="0" eb="2">
      <t>セコウ</t>
    </rPh>
    <rPh sb="2" eb="5">
      <t>ケイカクショ</t>
    </rPh>
    <phoneticPr fontId="3"/>
  </si>
  <si>
    <t>承　諾　願</t>
    <phoneticPr fontId="3"/>
  </si>
  <si>
    <t>記</t>
    <rPh sb="0" eb="1">
      <t>キ</t>
    </rPh>
    <phoneticPr fontId="3"/>
  </si>
  <si>
    <t>請負代金額</t>
    <rPh sb="0" eb="2">
      <t>ウケオイ</t>
    </rPh>
    <rPh sb="2" eb="4">
      <t>ダイキン</t>
    </rPh>
    <rPh sb="4" eb="5">
      <t>ガク</t>
    </rPh>
    <phoneticPr fontId="3"/>
  </si>
  <si>
    <t>承諾事項：</t>
    <rPh sb="0" eb="2">
      <t>ショウダク</t>
    </rPh>
    <rPh sb="2" eb="4">
      <t>ジコウ</t>
    </rPh>
    <phoneticPr fontId="3"/>
  </si>
  <si>
    <t>承　　諾</t>
    <rPh sb="0" eb="1">
      <t>ウケタマワ</t>
    </rPh>
    <rPh sb="3" eb="4">
      <t>ダク</t>
    </rPh>
    <phoneticPr fontId="3"/>
  </si>
  <si>
    <t>(あて先)</t>
    <rPh sb="3" eb="4">
      <t>サキ</t>
    </rPh>
    <phoneticPr fontId="3"/>
  </si>
  <si>
    <t>手直し（軽易）指摘事項完了報告書</t>
    <rPh sb="0" eb="2">
      <t>テナオ</t>
    </rPh>
    <rPh sb="4" eb="6">
      <t>ケイイ</t>
    </rPh>
    <rPh sb="7" eb="9">
      <t>シテキ</t>
    </rPh>
    <rPh sb="9" eb="11">
      <t>ジコウ</t>
    </rPh>
    <rPh sb="11" eb="13">
      <t>カンリョウ</t>
    </rPh>
    <rPh sb="13" eb="16">
      <t>ホウコクショ</t>
    </rPh>
    <phoneticPr fontId="3"/>
  </si>
  <si>
    <t>工 事 名</t>
    <rPh sb="0" eb="1">
      <t>コウ</t>
    </rPh>
    <rPh sb="2" eb="3">
      <t>コト</t>
    </rPh>
    <rPh sb="4" eb="5">
      <t>メイ</t>
    </rPh>
    <phoneticPr fontId="3"/>
  </si>
  <si>
    <t>請 負 者</t>
    <rPh sb="0" eb="1">
      <t>ショウ</t>
    </rPh>
    <rPh sb="2" eb="3">
      <t>フ</t>
    </rPh>
    <rPh sb="4" eb="5">
      <t>シャ</t>
    </rPh>
    <phoneticPr fontId="3"/>
  </si>
  <si>
    <t>手　直　し　事　項</t>
    <rPh sb="0" eb="1">
      <t>テ</t>
    </rPh>
    <rPh sb="2" eb="3">
      <t>チョク</t>
    </rPh>
    <rPh sb="6" eb="7">
      <t>コト</t>
    </rPh>
    <rPh sb="8" eb="9">
      <t>コウ</t>
    </rPh>
    <phoneticPr fontId="3"/>
  </si>
  <si>
    <t>手直し事項は､すべて完了したので報告します。</t>
    <rPh sb="0" eb="2">
      <t>テナオ</t>
    </rPh>
    <rPh sb="3" eb="5">
      <t>ジコウ</t>
    </rPh>
    <rPh sb="10" eb="12">
      <t>カンリョウ</t>
    </rPh>
    <rPh sb="16" eb="18">
      <t>ホウコク</t>
    </rPh>
    <phoneticPr fontId="3"/>
  </si>
  <si>
    <t>手直し事項の完了を確認しました｡</t>
    <rPh sb="0" eb="2">
      <t>テナオ</t>
    </rPh>
    <rPh sb="3" eb="5">
      <t>ジコウ</t>
    </rPh>
    <rPh sb="6" eb="8">
      <t>カンリョウ</t>
    </rPh>
    <rPh sb="9" eb="11">
      <t>カクニン</t>
    </rPh>
    <phoneticPr fontId="3"/>
  </si>
  <si>
    <t>監　督　員</t>
    <rPh sb="0" eb="1">
      <t>ラン</t>
    </rPh>
    <rPh sb="2" eb="3">
      <t>ヨシ</t>
    </rPh>
    <rPh sb="4" eb="5">
      <t>イン</t>
    </rPh>
    <phoneticPr fontId="3"/>
  </si>
  <si>
    <t>㊞</t>
    <phoneticPr fontId="3"/>
  </si>
  <si>
    <t>（写真等資料を添付すること）</t>
    <rPh sb="1" eb="3">
      <t>シャシン</t>
    </rPh>
    <rPh sb="3" eb="4">
      <t>トウ</t>
    </rPh>
    <rPh sb="4" eb="6">
      <t>シリョウ</t>
    </rPh>
    <rPh sb="7" eb="9">
      <t>テンプ</t>
    </rPh>
    <phoneticPr fontId="3"/>
  </si>
  <si>
    <t>下検査手直し指摘事項完了報告書</t>
    <rPh sb="0" eb="1">
      <t>シタ</t>
    </rPh>
    <rPh sb="1" eb="3">
      <t>ケンサ</t>
    </rPh>
    <rPh sb="3" eb="5">
      <t>テナオ</t>
    </rPh>
    <rPh sb="6" eb="8">
      <t>シテキ</t>
    </rPh>
    <rPh sb="8" eb="10">
      <t>ジコウ</t>
    </rPh>
    <rPh sb="10" eb="12">
      <t>カンリョウ</t>
    </rPh>
    <rPh sb="12" eb="15">
      <t>ホウコクショ</t>
    </rPh>
    <phoneticPr fontId="3"/>
  </si>
  <si>
    <t>下検査手直し事項の完了を確認しました｡</t>
    <rPh sb="0" eb="1">
      <t>シタ</t>
    </rPh>
    <rPh sb="1" eb="3">
      <t>ケンサ</t>
    </rPh>
    <rPh sb="3" eb="5">
      <t>テナオ</t>
    </rPh>
    <rPh sb="6" eb="8">
      <t>ジコウ</t>
    </rPh>
    <rPh sb="9" eb="11">
      <t>カンリョウ</t>
    </rPh>
    <rPh sb="12" eb="14">
      <t>カクニン</t>
    </rPh>
    <phoneticPr fontId="3"/>
  </si>
  <si>
    <t>請負工事一部下請負届</t>
    <rPh sb="0" eb="2">
      <t>ウケオイ</t>
    </rPh>
    <rPh sb="2" eb="3">
      <t>コウ</t>
    </rPh>
    <rPh sb="3" eb="4">
      <t>ジ</t>
    </rPh>
    <rPh sb="4" eb="6">
      <t>イチブ</t>
    </rPh>
    <rPh sb="6" eb="8">
      <t>シタウケ</t>
    </rPh>
    <rPh sb="8" eb="9">
      <t>オ</t>
    </rPh>
    <rPh sb="9" eb="10">
      <t>トドケ</t>
    </rPh>
    <phoneticPr fontId="3"/>
  </si>
  <si>
    <t>㊞</t>
    <phoneticPr fontId="3"/>
  </si>
  <si>
    <t>着工</t>
    <rPh sb="0" eb="1">
      <t>チャク</t>
    </rPh>
    <rPh sb="1" eb="2">
      <t>コウ</t>
    </rPh>
    <phoneticPr fontId="3"/>
  </si>
  <si>
    <t>請負代金額</t>
    <rPh sb="0" eb="2">
      <t>ウケオ</t>
    </rPh>
    <rPh sb="2" eb="4">
      <t>ダイキン</t>
    </rPh>
    <rPh sb="4" eb="5">
      <t>ガク</t>
    </rPh>
    <phoneticPr fontId="3"/>
  </si>
  <si>
    <t>下請負工事金額</t>
    <rPh sb="0" eb="2">
      <t>シタウケ</t>
    </rPh>
    <rPh sb="2" eb="3">
      <t>フ</t>
    </rPh>
    <rPh sb="3" eb="5">
      <t>コウジ</t>
    </rPh>
    <rPh sb="5" eb="7">
      <t>キンガク</t>
    </rPh>
    <phoneticPr fontId="3"/>
  </si>
  <si>
    <t>第16号様式</t>
    <rPh sb="0" eb="1">
      <t>ダイ</t>
    </rPh>
    <rPh sb="3" eb="4">
      <t>ゴウ</t>
    </rPh>
    <rPh sb="4" eb="6">
      <t>ヨウシキ</t>
    </rPh>
    <phoneticPr fontId="3"/>
  </si>
  <si>
    <t>06.4.1</t>
    <phoneticPr fontId="3"/>
  </si>
  <si>
    <t>№</t>
    <phoneticPr fontId="3"/>
  </si>
  <si>
    <t>打合日</t>
    <rPh sb="0" eb="2">
      <t>ウチアワ</t>
    </rPh>
    <rPh sb="2" eb="3">
      <t>ビ</t>
    </rPh>
    <phoneticPr fontId="3"/>
  </si>
  <si>
    <t>打　　　合　　　内　　　容</t>
    <rPh sb="0" eb="1">
      <t>ダ</t>
    </rPh>
    <rPh sb="4" eb="5">
      <t>ゴウ</t>
    </rPh>
    <rPh sb="8" eb="9">
      <t>ウチ</t>
    </rPh>
    <rPh sb="12" eb="13">
      <t>カタチ</t>
    </rPh>
    <phoneticPr fontId="3"/>
  </si>
  <si>
    <t>備　　　考</t>
    <rPh sb="0" eb="1">
      <t>ソナエ</t>
    </rPh>
    <rPh sb="4" eb="5">
      <t>コウ</t>
    </rPh>
    <phoneticPr fontId="3"/>
  </si>
  <si>
    <t>㊞</t>
    <phoneticPr fontId="3"/>
  </si>
  <si>
    <t>技術職員</t>
    <rPh sb="0" eb="2">
      <t>ギジュツ</t>
    </rPh>
    <rPh sb="2" eb="4">
      <t>ショクイン</t>
    </rPh>
    <phoneticPr fontId="3"/>
  </si>
  <si>
    <t>　　技術職員</t>
    <rPh sb="2" eb="4">
      <t>ギジュツ</t>
    </rPh>
    <rPh sb="4" eb="6">
      <t>ショクイン</t>
    </rPh>
    <phoneticPr fontId="3"/>
  </si>
  <si>
    <t>（あて先）</t>
  </si>
  <si>
    <t>澤田 祥太</t>
    <rPh sb="0" eb="2">
      <t>サワダ</t>
    </rPh>
    <rPh sb="3" eb="5">
      <t>ショウタ</t>
    </rPh>
    <phoneticPr fontId="3"/>
  </si>
  <si>
    <t>着工</t>
    <rPh sb="0" eb="2">
      <t>チャッコウ</t>
    </rPh>
    <phoneticPr fontId="3"/>
  </si>
  <si>
    <t>○○○○</t>
    <phoneticPr fontId="3"/>
  </si>
  <si>
    <t>㎡</t>
    <phoneticPr fontId="3"/>
  </si>
  <si>
    <t>×××</t>
    <phoneticPr fontId="3"/>
  </si>
  <si>
    <t>印</t>
    <phoneticPr fontId="3"/>
  </si>
  <si>
    <t>□</t>
  </si>
  <si>
    <t>指示</t>
    <rPh sb="0" eb="2">
      <t>シジ</t>
    </rPh>
    <phoneticPr fontId="3"/>
  </si>
  <si>
    <t>協議</t>
    <rPh sb="0" eb="2">
      <t>キョウギ</t>
    </rPh>
    <phoneticPr fontId="3"/>
  </si>
  <si>
    <t>通知</t>
    <rPh sb="0" eb="2">
      <t>ツウチ</t>
    </rPh>
    <phoneticPr fontId="3"/>
  </si>
  <si>
    <t>その他</t>
    <rPh sb="2" eb="3">
      <t>タ</t>
    </rPh>
    <phoneticPr fontId="3"/>
  </si>
  <si>
    <t>届出</t>
    <rPh sb="0" eb="2">
      <t>トドケデ</t>
    </rPh>
    <phoneticPr fontId="3"/>
  </si>
  <si>
    <t>報告</t>
    <rPh sb="0" eb="2">
      <t>ホウコク</t>
    </rPh>
    <phoneticPr fontId="3"/>
  </si>
  <si>
    <t>提出</t>
    <rPh sb="0" eb="2">
      <t>テイシュツ</t>
    </rPh>
    <phoneticPr fontId="3"/>
  </si>
  <si>
    <t>○○学校○○○機械工事</t>
    <rPh sb="7" eb="9">
      <t>キカイ</t>
    </rPh>
    <phoneticPr fontId="3"/>
  </si>
  <si>
    <t>○○学校○○○電気工事</t>
    <rPh sb="7" eb="9">
      <t>デンキ</t>
    </rPh>
    <phoneticPr fontId="3"/>
  </si>
  <si>
    <t>課長</t>
    <rPh sb="0" eb="2">
      <t>カチョウ</t>
    </rPh>
    <phoneticPr fontId="3"/>
  </si>
  <si>
    <t>係長 　</t>
    <rPh sb="0" eb="2">
      <t>カカリチョウ</t>
    </rPh>
    <phoneticPr fontId="3"/>
  </si>
  <si>
    <t>引　　　　取　　　　報　　　　告</t>
    <rPh sb="0" eb="1">
      <t>イン</t>
    </rPh>
    <rPh sb="5" eb="6">
      <t>トリ</t>
    </rPh>
    <rPh sb="10" eb="11">
      <t>ホウ</t>
    </rPh>
    <rPh sb="15" eb="16">
      <t>コク</t>
    </rPh>
    <phoneticPr fontId="3"/>
  </si>
  <si>
    <t>㊞　</t>
    <phoneticPr fontId="3"/>
  </si>
  <si>
    <t>確認者</t>
    <rPh sb="0" eb="2">
      <t>カクニン</t>
    </rPh>
    <rPh sb="2" eb="3">
      <t>シャ</t>
    </rPh>
    <phoneticPr fontId="3"/>
  </si>
  <si>
    <t>引取者</t>
    <rPh sb="0" eb="2">
      <t>ヒキトリ</t>
    </rPh>
    <rPh sb="2" eb="3">
      <t>シャ</t>
    </rPh>
    <phoneticPr fontId="3"/>
  </si>
  <si>
    <t>署名</t>
    <rPh sb="0" eb="2">
      <t>ショメイ</t>
    </rPh>
    <phoneticPr fontId="3"/>
  </si>
  <si>
    <t>引渡者</t>
    <rPh sb="0" eb="2">
      <t>ヒキワタシ</t>
    </rPh>
    <rPh sb="2" eb="3">
      <t>シャ</t>
    </rPh>
    <phoneticPr fontId="3"/>
  </si>
  <si>
    <t>引取年月日</t>
    <rPh sb="0" eb="2">
      <t>ヒキトリ</t>
    </rPh>
    <rPh sb="2" eb="5">
      <t>ネンガッピ</t>
    </rPh>
    <phoneticPr fontId="3"/>
  </si>
  <si>
    <t>引渡希望年月日</t>
    <rPh sb="0" eb="2">
      <t>ヒキワタ</t>
    </rPh>
    <rPh sb="2" eb="4">
      <t>キボウ</t>
    </rPh>
    <rPh sb="4" eb="7">
      <t>ネンガッピ</t>
    </rPh>
    <phoneticPr fontId="3"/>
  </si>
  <si>
    <t>検査年月日</t>
    <rPh sb="0" eb="2">
      <t>ケンサ</t>
    </rPh>
    <rPh sb="2" eb="5">
      <t>ネンガッピ</t>
    </rPh>
    <phoneticPr fontId="3"/>
  </si>
  <si>
    <t>工事目的物引渡届兼引取報告書</t>
    <rPh sb="0" eb="2">
      <t>コウジ</t>
    </rPh>
    <rPh sb="2" eb="5">
      <t>モクテキブツ</t>
    </rPh>
    <rPh sb="5" eb="7">
      <t>ヒキワタ</t>
    </rPh>
    <rPh sb="7" eb="8">
      <t>トドケ</t>
    </rPh>
    <rPh sb="8" eb="9">
      <t>ケン</t>
    </rPh>
    <rPh sb="9" eb="11">
      <t>ヒキト</t>
    </rPh>
    <rPh sb="11" eb="14">
      <t>ホウコクショ</t>
    </rPh>
    <phoneticPr fontId="3"/>
  </si>
  <si>
    <t>債務履行確認年月日</t>
    <rPh sb="0" eb="2">
      <t>サイム</t>
    </rPh>
    <rPh sb="2" eb="4">
      <t>リコウ</t>
    </rPh>
    <rPh sb="4" eb="6">
      <t>カクニン</t>
    </rPh>
    <rPh sb="6" eb="9">
      <t>ネンガッピ</t>
    </rPh>
    <phoneticPr fontId="3"/>
  </si>
  <si>
    <t>所属課</t>
    <rPh sb="0" eb="2">
      <t>ショゾク</t>
    </rPh>
    <rPh sb="2" eb="3">
      <t>カ</t>
    </rPh>
    <phoneticPr fontId="3"/>
  </si>
  <si>
    <t>負担行為番号</t>
    <rPh sb="0" eb="2">
      <t>フタン</t>
    </rPh>
    <rPh sb="2" eb="4">
      <t>コウイ</t>
    </rPh>
    <rPh sb="4" eb="6">
      <t>バンゴウ</t>
    </rPh>
    <phoneticPr fontId="3"/>
  </si>
  <si>
    <t>課　　長</t>
    <rPh sb="0" eb="1">
      <t>カ</t>
    </rPh>
    <rPh sb="3" eb="4">
      <t>チョウ</t>
    </rPh>
    <phoneticPr fontId="3"/>
  </si>
  <si>
    <t>係　　長</t>
    <rPh sb="0" eb="1">
      <t>カカリ</t>
    </rPh>
    <rPh sb="3" eb="4">
      <t>チョウ</t>
    </rPh>
    <phoneticPr fontId="3"/>
  </si>
  <si>
    <t>確　　　認　　　者</t>
    <rPh sb="0" eb="1">
      <t>アキラ</t>
    </rPh>
    <rPh sb="4" eb="5">
      <t>ニン</t>
    </rPh>
    <rPh sb="8" eb="9">
      <t>モノ</t>
    </rPh>
    <phoneticPr fontId="3"/>
  </si>
  <si>
    <t>債務履行の確認</t>
    <rPh sb="0" eb="2">
      <t>サイム</t>
    </rPh>
    <rPh sb="2" eb="4">
      <t>リコウ</t>
    </rPh>
    <rPh sb="5" eb="7">
      <t>カクニン</t>
    </rPh>
    <phoneticPr fontId="3"/>
  </si>
  <si>
    <t>相手方番号</t>
    <rPh sb="0" eb="3">
      <t>アイテガタ</t>
    </rPh>
    <rPh sb="3" eb="5">
      <t>バンゴウ</t>
    </rPh>
    <phoneticPr fontId="3"/>
  </si>
  <si>
    <t>期　　間</t>
    <rPh sb="0" eb="1">
      <t>キ</t>
    </rPh>
    <rPh sb="3" eb="4">
      <t>アイダ</t>
    </rPh>
    <phoneticPr fontId="3"/>
  </si>
  <si>
    <t>場　　所</t>
    <rPh sb="0" eb="1">
      <t>バ</t>
    </rPh>
    <rPh sb="3" eb="4">
      <t>トコロ</t>
    </rPh>
    <phoneticPr fontId="3"/>
  </si>
  <si>
    <t>件　　名</t>
    <rPh sb="0" eb="1">
      <t>ケン</t>
    </rPh>
    <rPh sb="3" eb="4">
      <t>メイ</t>
    </rPh>
    <phoneticPr fontId="3"/>
  </si>
  <si>
    <t>一</t>
    <rPh sb="0" eb="1">
      <t>イチ</t>
    </rPh>
    <phoneticPr fontId="3"/>
  </si>
  <si>
    <t>十</t>
    <rPh sb="0" eb="1">
      <t>ジュウ</t>
    </rPh>
    <phoneticPr fontId="3"/>
  </si>
  <si>
    <t>百</t>
    <rPh sb="0" eb="1">
      <t>ヒャク</t>
    </rPh>
    <phoneticPr fontId="3"/>
  </si>
  <si>
    <t>千</t>
    <rPh sb="0" eb="1">
      <t>セン</t>
    </rPh>
    <phoneticPr fontId="3"/>
  </si>
  <si>
    <t>万</t>
    <rPh sb="0" eb="1">
      <t>マン</t>
    </rPh>
    <phoneticPr fontId="3"/>
  </si>
  <si>
    <t>億</t>
    <rPh sb="0" eb="1">
      <t>オク</t>
    </rPh>
    <phoneticPr fontId="3"/>
  </si>
  <si>
    <t>金　額</t>
    <rPh sb="0" eb="1">
      <t>キン</t>
    </rPh>
    <rPh sb="2" eb="3">
      <t>ガク</t>
    </rPh>
    <phoneticPr fontId="3"/>
  </si>
  <si>
    <t>㊞</t>
    <phoneticPr fontId="3"/>
  </si>
  <si>
    <t>代表者氏名</t>
    <rPh sb="0" eb="3">
      <t>ダイヒョウシャ</t>
    </rPh>
    <rPh sb="3" eb="5">
      <t>シメイ</t>
    </rPh>
    <phoneticPr fontId="3"/>
  </si>
  <si>
    <t>商号又は名称</t>
    <rPh sb="0" eb="2">
      <t>ショウゴウ</t>
    </rPh>
    <rPh sb="2" eb="3">
      <t>マタ</t>
    </rPh>
    <rPh sb="4" eb="6">
      <t>メイショウ</t>
    </rPh>
    <phoneticPr fontId="3"/>
  </si>
  <si>
    <t>（工事・委託・賃借）</t>
    <rPh sb="1" eb="3">
      <t>コウジ</t>
    </rPh>
    <rPh sb="4" eb="6">
      <t>イタク</t>
    </rPh>
    <rPh sb="7" eb="9">
      <t>チンシャク</t>
    </rPh>
    <phoneticPr fontId="3"/>
  </si>
  <si>
    <t>請　　　　求　　　　書</t>
    <rPh sb="0" eb="1">
      <t>ショウ</t>
    </rPh>
    <rPh sb="5" eb="6">
      <t>モトム</t>
    </rPh>
    <rPh sb="10" eb="11">
      <t>ショ</t>
    </rPh>
    <phoneticPr fontId="3"/>
  </si>
  <si>
    <t>年    月    日</t>
    <rPh sb="0" eb="1">
      <t>ネン</t>
    </rPh>
    <rPh sb="5" eb="6">
      <t>ツキ</t>
    </rPh>
    <rPh sb="10" eb="11">
      <t>ニチ</t>
    </rPh>
    <phoneticPr fontId="3"/>
  </si>
  <si>
    <t>決定</t>
    <rPh sb="0" eb="2">
      <t>ケッテイ</t>
    </rPh>
    <phoneticPr fontId="3"/>
  </si>
  <si>
    <t>台 帳 記 入</t>
    <rPh sb="0" eb="1">
      <t>ダイ</t>
    </rPh>
    <rPh sb="2" eb="3">
      <t>トバリ</t>
    </rPh>
    <rPh sb="4" eb="5">
      <t>キ</t>
    </rPh>
    <rPh sb="6" eb="7">
      <t>イ</t>
    </rPh>
    <phoneticPr fontId="3"/>
  </si>
  <si>
    <t>審査</t>
    <rPh sb="0" eb="2">
      <t>シンサ</t>
    </rPh>
    <phoneticPr fontId="3"/>
  </si>
  <si>
    <t>摘 要</t>
    <rPh sb="0" eb="1">
      <t>チャク</t>
    </rPh>
    <rPh sb="2" eb="3">
      <t>ヨウ</t>
    </rPh>
    <phoneticPr fontId="3"/>
  </si>
  <si>
    <t>収受</t>
    <rPh sb="0" eb="2">
      <t>シュウジュ</t>
    </rPh>
    <phoneticPr fontId="3"/>
  </si>
  <si>
    <t>前払決定金額</t>
    <rPh sb="0" eb="1">
      <t>マエ</t>
    </rPh>
    <rPh sb="1" eb="2">
      <t>ハラ</t>
    </rPh>
    <rPh sb="2" eb="4">
      <t>ケッテイ</t>
    </rPh>
    <rPh sb="4" eb="6">
      <t>キンガク</t>
    </rPh>
    <phoneticPr fontId="3"/>
  </si>
  <si>
    <t xml:space="preserve"> ※請負者は、上記の太枠内の事項を記入すること。</t>
    <rPh sb="2" eb="4">
      <t>ウケオイ</t>
    </rPh>
    <rPh sb="4" eb="5">
      <t>シャ</t>
    </rPh>
    <rPh sb="7" eb="9">
      <t>ジョウキ</t>
    </rPh>
    <rPh sb="10" eb="12">
      <t>フトワク</t>
    </rPh>
    <rPh sb="12" eb="13">
      <t>ナイ</t>
    </rPh>
    <rPh sb="14" eb="16">
      <t>ジコウ</t>
    </rPh>
    <rPh sb="17" eb="19">
      <t>キニュウ</t>
    </rPh>
    <phoneticPr fontId="3"/>
  </si>
  <si>
    <t xml:space="preserve">その他の事項 </t>
    <rPh sb="2" eb="3">
      <t>タ</t>
    </rPh>
    <rPh sb="4" eb="6">
      <t>ジコウ</t>
    </rPh>
    <phoneticPr fontId="3"/>
  </si>
  <si>
    <t xml:space="preserve">保証事業会社名 </t>
    <rPh sb="0" eb="2">
      <t>ホショウ</t>
    </rPh>
    <rPh sb="2" eb="4">
      <t>ジギョウ</t>
    </rPh>
    <rPh sb="4" eb="6">
      <t>カイシャ</t>
    </rPh>
    <rPh sb="6" eb="7">
      <t>メイ</t>
    </rPh>
    <phoneticPr fontId="3"/>
  </si>
  <si>
    <t xml:space="preserve">工期 </t>
    <rPh sb="0" eb="2">
      <t>コウキ</t>
    </rPh>
    <phoneticPr fontId="3"/>
  </si>
  <si>
    <t xml:space="preserve">２／１０ の金額 </t>
    <rPh sb="6" eb="8">
      <t>キンガク</t>
    </rPh>
    <phoneticPr fontId="3"/>
  </si>
  <si>
    <t xml:space="preserve">請負代金額の </t>
    <rPh sb="0" eb="2">
      <t>ウケオイ</t>
    </rPh>
    <rPh sb="2" eb="5">
      <t>ダイキンガク</t>
    </rPh>
    <phoneticPr fontId="3"/>
  </si>
  <si>
    <t xml:space="preserve">既受取前金額 </t>
    <rPh sb="0" eb="1">
      <t>スデ</t>
    </rPh>
    <rPh sb="1" eb="2">
      <t>ウ</t>
    </rPh>
    <rPh sb="2" eb="3">
      <t>ト</t>
    </rPh>
    <rPh sb="3" eb="5">
      <t>マエキン</t>
    </rPh>
    <rPh sb="5" eb="6">
      <t>ガク</t>
    </rPh>
    <phoneticPr fontId="3"/>
  </si>
  <si>
    <t xml:space="preserve">４／１０ の金額 </t>
    <rPh sb="6" eb="7">
      <t>キン</t>
    </rPh>
    <rPh sb="7" eb="8">
      <t>ガク</t>
    </rPh>
    <phoneticPr fontId="3"/>
  </si>
  <si>
    <t xml:space="preserve">請負代金額の </t>
    <rPh sb="0" eb="1">
      <t>ショウ</t>
    </rPh>
    <rPh sb="1" eb="2">
      <t>フ</t>
    </rPh>
    <rPh sb="2" eb="3">
      <t>ダイ</t>
    </rPh>
    <rPh sb="3" eb="4">
      <t>キン</t>
    </rPh>
    <rPh sb="4" eb="5">
      <t>ガク</t>
    </rPh>
    <phoneticPr fontId="3"/>
  </si>
  <si>
    <t xml:space="preserve">請負代金額 </t>
    <rPh sb="0" eb="1">
      <t>ショウ</t>
    </rPh>
    <rPh sb="1" eb="2">
      <t>フ</t>
    </rPh>
    <rPh sb="2" eb="3">
      <t>ダイ</t>
    </rPh>
    <rPh sb="3" eb="4">
      <t>キン</t>
    </rPh>
    <rPh sb="4" eb="5">
      <t>ガク</t>
    </rPh>
    <phoneticPr fontId="3"/>
  </si>
  <si>
    <t xml:space="preserve">契約年月日 </t>
    <rPh sb="0" eb="1">
      <t>チギリ</t>
    </rPh>
    <rPh sb="1" eb="2">
      <t>ヤク</t>
    </rPh>
    <rPh sb="2" eb="3">
      <t>トシ</t>
    </rPh>
    <rPh sb="3" eb="4">
      <t>ツキ</t>
    </rPh>
    <rPh sb="4" eb="5">
      <t>ヒ</t>
    </rPh>
    <phoneticPr fontId="3"/>
  </si>
  <si>
    <t xml:space="preserve">工事場所 </t>
    <rPh sb="0" eb="1">
      <t>コウ</t>
    </rPh>
    <rPh sb="1" eb="2">
      <t>コト</t>
    </rPh>
    <rPh sb="2" eb="3">
      <t>バ</t>
    </rPh>
    <rPh sb="3" eb="4">
      <t>トコロ</t>
    </rPh>
    <phoneticPr fontId="3"/>
  </si>
  <si>
    <t xml:space="preserve">工事名 </t>
    <rPh sb="0" eb="1">
      <t>コウ</t>
    </rPh>
    <rPh sb="1" eb="2">
      <t>コト</t>
    </rPh>
    <rPh sb="2" eb="3">
      <t>メイ</t>
    </rPh>
    <phoneticPr fontId="3"/>
  </si>
  <si>
    <t>前金払申請金額</t>
    <rPh sb="0" eb="1">
      <t>マエ</t>
    </rPh>
    <rPh sb="1" eb="2">
      <t>キン</t>
    </rPh>
    <rPh sb="2" eb="3">
      <t>ハラ</t>
    </rPh>
    <rPh sb="3" eb="5">
      <t>シンセイ</t>
    </rPh>
    <rPh sb="5" eb="7">
      <t>キンガク</t>
    </rPh>
    <phoneticPr fontId="3"/>
  </si>
  <si>
    <t>印</t>
    <rPh sb="0" eb="1">
      <t>イン</t>
    </rPh>
    <phoneticPr fontId="3"/>
  </si>
  <si>
    <t>前  金  払  請  求  書</t>
    <rPh sb="0" eb="1">
      <t>マエ</t>
    </rPh>
    <rPh sb="3" eb="4">
      <t>キン</t>
    </rPh>
    <rPh sb="6" eb="7">
      <t>ハラ</t>
    </rPh>
    <rPh sb="9" eb="10">
      <t>ショウ</t>
    </rPh>
    <rPh sb="12" eb="13">
      <t>モトム</t>
    </rPh>
    <rPh sb="15" eb="16">
      <t>ショ</t>
    </rPh>
    <phoneticPr fontId="3"/>
  </si>
  <si>
    <t>　　</t>
    <phoneticPr fontId="3"/>
  </si>
  <si>
    <t>(</t>
    <phoneticPr fontId="3"/>
  </si>
  <si>
    <t>)</t>
    <phoneticPr fontId="3"/>
  </si>
  <si>
    <t>施　工　図</t>
    <rPh sb="0" eb="1">
      <t>シ</t>
    </rPh>
    <rPh sb="2" eb="3">
      <t>コウ</t>
    </rPh>
    <rPh sb="4" eb="5">
      <t>ズ</t>
    </rPh>
    <phoneticPr fontId="3"/>
  </si>
  <si>
    <t>住所</t>
    <rPh sb="0" eb="1">
      <t>ジュウ</t>
    </rPh>
    <rPh sb="1" eb="2">
      <t>トコロ</t>
    </rPh>
    <phoneticPr fontId="3"/>
  </si>
  <si>
    <t>技術職員</t>
    <phoneticPr fontId="3"/>
  </si>
  <si>
    <t>①</t>
    <phoneticPr fontId="3"/>
  </si>
  <si>
    <t>②</t>
    <phoneticPr fontId="3"/>
  </si>
  <si>
    <t>黄色セル</t>
    <rPh sb="0" eb="2">
      <t>キイロ</t>
    </rPh>
    <phoneticPr fontId="3"/>
  </si>
  <si>
    <t>③</t>
    <phoneticPr fontId="3"/>
  </si>
  <si>
    <t>を</t>
    <phoneticPr fontId="3"/>
  </si>
  <si>
    <t>に変更し印刷する。</t>
    <rPh sb="1" eb="3">
      <t>ヘンコウ</t>
    </rPh>
    <rPh sb="4" eb="6">
      <t>インサツ</t>
    </rPh>
    <phoneticPr fontId="3"/>
  </si>
  <si>
    <t>④</t>
    <phoneticPr fontId="3"/>
  </si>
  <si>
    <t>施工図</t>
    <rPh sb="0" eb="1">
      <t>シ</t>
    </rPh>
    <rPh sb="1" eb="2">
      <t>コウ</t>
    </rPh>
    <rPh sb="2" eb="3">
      <t>ズ</t>
    </rPh>
    <phoneticPr fontId="3"/>
  </si>
  <si>
    <t>☑</t>
  </si>
  <si>
    <t>指示･</t>
    <phoneticPr fontId="3"/>
  </si>
  <si>
    <t>その他（　　　　　）</t>
    <phoneticPr fontId="3"/>
  </si>
  <si>
    <t>承諾･</t>
    <rPh sb="0" eb="2">
      <t>ショウダク</t>
    </rPh>
    <phoneticPr fontId="3"/>
  </si>
  <si>
    <t>協議･</t>
    <rPh sb="0" eb="2">
      <t>キョウギ</t>
    </rPh>
    <phoneticPr fontId="3"/>
  </si>
  <si>
    <t>通知･</t>
    <rPh sb="0" eb="1">
      <t>ツウ</t>
    </rPh>
    <rPh sb="1" eb="2">
      <t>チ</t>
    </rPh>
    <phoneticPr fontId="3"/>
  </si>
  <si>
    <t>受理 します。</t>
    <rPh sb="0" eb="2">
      <t>ジュリ</t>
    </rPh>
    <phoneticPr fontId="3"/>
  </si>
  <si>
    <t>了解･</t>
    <rPh sb="0" eb="2">
      <t>リョウカイ</t>
    </rPh>
    <phoneticPr fontId="3"/>
  </si>
  <si>
    <t>提出･</t>
    <rPh sb="0" eb="2">
      <t>テイシュツ</t>
    </rPh>
    <phoneticPr fontId="3"/>
  </si>
  <si>
    <t>報告･</t>
    <rPh sb="0" eb="2">
      <t>ホウコク</t>
    </rPh>
    <phoneticPr fontId="3"/>
  </si>
  <si>
    <t>届出 します。</t>
    <rPh sb="0" eb="2">
      <t>トドケデ</t>
    </rPh>
    <phoneticPr fontId="3"/>
  </si>
  <si>
    <t>会社名</t>
    <rPh sb="0" eb="1">
      <t>カイ</t>
    </rPh>
    <rPh sb="1" eb="3">
      <t>シャメイ</t>
    </rPh>
    <phoneticPr fontId="3"/>
  </si>
  <si>
    <t>契約日</t>
    <rPh sb="0" eb="2">
      <t>ケイヤク</t>
    </rPh>
    <rPh sb="2" eb="3">
      <t>ビ</t>
    </rPh>
    <phoneticPr fontId="3"/>
  </si>
  <si>
    <t>甲府市○○-○-○</t>
    <phoneticPr fontId="3"/>
  </si>
  <si>
    <t>○○○○○○工事</t>
    <phoneticPr fontId="3"/>
  </si>
  <si>
    <t>株式会社 甲府工務店</t>
    <phoneticPr fontId="3"/>
  </si>
  <si>
    <t>代表取締役　甲府 太郎</t>
    <phoneticPr fontId="3"/>
  </si>
  <si>
    <t>甲府市</t>
    <rPh sb="0" eb="3">
      <t>コウフシ</t>
    </rPh>
    <phoneticPr fontId="3"/>
  </si>
  <si>
    <t>担当課名</t>
    <rPh sb="3" eb="4">
      <t>メイ</t>
    </rPh>
    <phoneticPr fontId="3"/>
  </si>
  <si>
    <t>担当者名</t>
    <rPh sb="3" eb="4">
      <t>メイ</t>
    </rPh>
    <phoneticPr fontId="3"/>
  </si>
  <si>
    <t>工事情報</t>
    <rPh sb="0" eb="2">
      <t>コウジ</t>
    </rPh>
    <rPh sb="2" eb="4">
      <t>ジョウホウ</t>
    </rPh>
    <phoneticPr fontId="3"/>
  </si>
  <si>
    <t>(建築工)契約第000001号</t>
    <rPh sb="1" eb="3">
      <t>ケンチク</t>
    </rPh>
    <rPh sb="3" eb="4">
      <t>コウ</t>
    </rPh>
    <rPh sb="5" eb="7">
      <t>ケイヤク</t>
    </rPh>
    <rPh sb="7" eb="8">
      <t>ダイ</t>
    </rPh>
    <rPh sb="14" eb="15">
      <t>ゴウ</t>
    </rPh>
    <phoneticPr fontId="3"/>
  </si>
  <si>
    <t>甲府 花子</t>
    <phoneticPr fontId="3"/>
  </si>
  <si>
    <t>使用したいシートの</t>
    <rPh sb="0" eb="2">
      <t>シヨウ</t>
    </rPh>
    <phoneticPr fontId="3"/>
  </si>
  <si>
    <t>▼入力欄</t>
    <rPh sb="1" eb="3">
      <t>ニュウリョク</t>
    </rPh>
    <rPh sb="3" eb="4">
      <t>ラン</t>
    </rPh>
    <phoneticPr fontId="3"/>
  </si>
  <si>
    <t>甲府市○-○-○</t>
    <phoneticPr fontId="3"/>
  </si>
  <si>
    <t>工場製造の</t>
    <phoneticPr fontId="3"/>
  </si>
  <si>
    <t>上記工事について</t>
    <phoneticPr fontId="3"/>
  </si>
  <si>
    <t>を使用したいので申請いたします。</t>
    <rPh sb="1" eb="3">
      <t>シヨウ</t>
    </rPh>
    <rPh sb="8" eb="10">
      <t>シンセイ</t>
    </rPh>
    <phoneticPr fontId="3"/>
  </si>
  <si>
    <t>～</t>
    <phoneticPr fontId="3"/>
  </si>
  <si>
    <t>【基本情報】</t>
    <phoneticPr fontId="3"/>
  </si>
  <si>
    <t>取扱説明書</t>
    <rPh sb="0" eb="2">
      <t>トリアツカイ</t>
    </rPh>
    <rPh sb="2" eb="4">
      <t>セツメイ</t>
    </rPh>
    <rPh sb="4" eb="5">
      <t>ショ</t>
    </rPh>
    <phoneticPr fontId="3"/>
  </si>
  <si>
    <t>甲府 一郎</t>
    <rPh sb="3" eb="5">
      <t>イチロウ</t>
    </rPh>
    <phoneticPr fontId="3"/>
  </si>
  <si>
    <t>令和　　年　　月　　日</t>
    <rPh sb="0" eb="2">
      <t>レイワ</t>
    </rPh>
    <rPh sb="4" eb="5">
      <t>ネン</t>
    </rPh>
    <rPh sb="7" eb="8">
      <t>ツキ</t>
    </rPh>
    <rPh sb="10" eb="11">
      <t>ヒ</t>
    </rPh>
    <phoneticPr fontId="3"/>
  </si>
  <si>
    <t>令和　　年　　月　　日</t>
    <rPh sb="0" eb="2">
      <t>レイワ</t>
    </rPh>
    <rPh sb="4" eb="5">
      <t>ネン</t>
    </rPh>
    <rPh sb="7" eb="8">
      <t>ガツ</t>
    </rPh>
    <rPh sb="10" eb="11">
      <t>ヒ</t>
    </rPh>
    <phoneticPr fontId="3"/>
  </si>
  <si>
    <t>令和　　　　年　　　　月　　　　日</t>
    <rPh sb="0" eb="1">
      <t>レイ</t>
    </rPh>
    <rPh sb="1" eb="2">
      <t>ワ</t>
    </rPh>
    <rPh sb="6" eb="7">
      <t>ネン</t>
    </rPh>
    <rPh sb="11" eb="12">
      <t>ガツ</t>
    </rPh>
    <rPh sb="16" eb="17">
      <t>ヒ</t>
    </rPh>
    <phoneticPr fontId="3"/>
  </si>
  <si>
    <t>令和</t>
    <rPh sb="0" eb="2">
      <t>レイワ</t>
    </rPh>
    <phoneticPr fontId="3"/>
  </si>
  <si>
    <t>令和　　年　　月　　日</t>
    <rPh sb="0" eb="2">
      <t>レイワ</t>
    </rPh>
    <rPh sb="4" eb="5">
      <t>ネン</t>
    </rPh>
    <rPh sb="7" eb="8">
      <t>ツキ</t>
    </rPh>
    <rPh sb="10" eb="11">
      <t>ニチ</t>
    </rPh>
    <phoneticPr fontId="3"/>
  </si>
  <si>
    <t>認　定　請　求　書</t>
    <rPh sb="0" eb="1">
      <t>ニン</t>
    </rPh>
    <rPh sb="2" eb="3">
      <t>サダム</t>
    </rPh>
    <rPh sb="4" eb="5">
      <t>ショウ</t>
    </rPh>
    <rPh sb="6" eb="7">
      <t>モトム</t>
    </rPh>
    <rPh sb="8" eb="9">
      <t>ショ</t>
    </rPh>
    <phoneticPr fontId="3"/>
  </si>
  <si>
    <t>工　　　期</t>
    <rPh sb="0" eb="1">
      <t>コウ</t>
    </rPh>
    <rPh sb="4" eb="5">
      <t>キ</t>
    </rPh>
    <phoneticPr fontId="3"/>
  </si>
  <si>
    <t>摘　　　要</t>
    <rPh sb="0" eb="1">
      <t>チャク</t>
    </rPh>
    <rPh sb="4" eb="5">
      <t>ヨウ</t>
    </rPh>
    <phoneticPr fontId="3"/>
  </si>
  <si>
    <t>　上記の工事について、甲府市契約規則第７５条第２項ただし書に規定する前金払の</t>
    <rPh sb="1" eb="3">
      <t>ジョウキ</t>
    </rPh>
    <rPh sb="4" eb="6">
      <t>コウジ</t>
    </rPh>
    <rPh sb="11" eb="14">
      <t>コウフシ</t>
    </rPh>
    <rPh sb="14" eb="16">
      <t>ケイヤク</t>
    </rPh>
    <rPh sb="16" eb="18">
      <t>キソク</t>
    </rPh>
    <rPh sb="18" eb="19">
      <t>ダイ</t>
    </rPh>
    <rPh sb="21" eb="22">
      <t>ジョウ</t>
    </rPh>
    <rPh sb="22" eb="23">
      <t>ダイ</t>
    </rPh>
    <rPh sb="24" eb="25">
      <t>コウ</t>
    </rPh>
    <rPh sb="28" eb="29">
      <t>ショ</t>
    </rPh>
    <rPh sb="30" eb="32">
      <t>キテイ</t>
    </rPh>
    <rPh sb="34" eb="36">
      <t>マエキン</t>
    </rPh>
    <rPh sb="36" eb="37">
      <t>フツ</t>
    </rPh>
    <phoneticPr fontId="3"/>
  </si>
  <si>
    <t>請求要件を具備していることを認定されたく請求します。</t>
    <rPh sb="0" eb="2">
      <t>セイキュウ</t>
    </rPh>
    <rPh sb="2" eb="4">
      <t>ヨウケン</t>
    </rPh>
    <rPh sb="5" eb="7">
      <t>グビ</t>
    </rPh>
    <rPh sb="14" eb="16">
      <t>ニンテイ</t>
    </rPh>
    <rPh sb="20" eb="22">
      <t>セイキュウ</t>
    </rPh>
    <phoneticPr fontId="3"/>
  </si>
  <si>
    <t>令和　　　　年　　　　月　　　　日</t>
    <rPh sb="0" eb="2">
      <t>レイワ</t>
    </rPh>
    <rPh sb="6" eb="7">
      <t>ネン</t>
    </rPh>
    <rPh sb="11" eb="12">
      <t>ツキ</t>
    </rPh>
    <rPh sb="16" eb="17">
      <t>ニチ</t>
    </rPh>
    <phoneticPr fontId="3"/>
  </si>
  <si>
    <t>住　　　　　　所</t>
    <rPh sb="0" eb="1">
      <t>ジュウ</t>
    </rPh>
    <rPh sb="7" eb="8">
      <t>トコロ</t>
    </rPh>
    <phoneticPr fontId="3"/>
  </si>
  <si>
    <t>氏　　　　　　名</t>
    <rPh sb="0" eb="1">
      <t>シ</t>
    </rPh>
    <rPh sb="7" eb="8">
      <t>メイ</t>
    </rPh>
    <phoneticPr fontId="3"/>
  </si>
  <si>
    <t>令和　　　年　　　月　　　日</t>
    <rPh sb="0" eb="2">
      <t>レイワ</t>
    </rPh>
    <phoneticPr fontId="3"/>
  </si>
  <si>
    <t>令和　　年　　月　　日</t>
    <rPh sb="0" eb="2">
      <t>レイワ</t>
    </rPh>
    <phoneticPr fontId="3"/>
  </si>
  <si>
    <t>十</t>
    <rPh sb="0" eb="1">
      <t>１０</t>
    </rPh>
    <phoneticPr fontId="3"/>
  </si>
  <si>
    <t>令和　　　年　　　月　　　日</t>
    <rPh sb="0" eb="2">
      <t>レイワ</t>
    </rPh>
    <rPh sb="5" eb="6">
      <t>ネン</t>
    </rPh>
    <rPh sb="9" eb="10">
      <t>ガツ</t>
    </rPh>
    <rPh sb="13" eb="14">
      <t>ニチ</t>
    </rPh>
    <phoneticPr fontId="3"/>
  </si>
  <si>
    <t>請負業者</t>
    <rPh sb="0" eb="2">
      <t>ウケオイ</t>
    </rPh>
    <rPh sb="2" eb="4">
      <t>ギョウシャ</t>
    </rPh>
    <phoneticPr fontId="3"/>
  </si>
  <si>
    <t>※合否の判定は監督員が行うものとする。</t>
    <rPh sb="1" eb="3">
      <t>ゴウヒ</t>
    </rPh>
    <rPh sb="4" eb="6">
      <t>ハンテイ</t>
    </rPh>
    <rPh sb="7" eb="10">
      <t>カントクイン</t>
    </rPh>
    <rPh sb="11" eb="12">
      <t>オコナ</t>
    </rPh>
    <phoneticPr fontId="3"/>
  </si>
  <si>
    <t>№</t>
    <phoneticPr fontId="3"/>
  </si>
  <si>
    <t>確認予定日</t>
    <rPh sb="0" eb="2">
      <t>カクニン</t>
    </rPh>
    <rPh sb="2" eb="5">
      <t>ヨテイビ</t>
    </rPh>
    <phoneticPr fontId="3"/>
  </si>
  <si>
    <t>確認項目</t>
    <rPh sb="0" eb="2">
      <t>カクニン</t>
    </rPh>
    <rPh sb="2" eb="4">
      <t>コウモク</t>
    </rPh>
    <phoneticPr fontId="3"/>
  </si>
  <si>
    <t>確認内容</t>
    <rPh sb="0" eb="2">
      <t>カクニン</t>
    </rPh>
    <rPh sb="2" eb="4">
      <t>ナイヨウ</t>
    </rPh>
    <phoneticPr fontId="3"/>
  </si>
  <si>
    <t>確認日</t>
    <rPh sb="0" eb="2">
      <t>カクニン</t>
    </rPh>
    <rPh sb="2" eb="3">
      <t>ビ</t>
    </rPh>
    <phoneticPr fontId="3"/>
  </si>
  <si>
    <r>
      <t>合否</t>
    </r>
    <r>
      <rPr>
        <sz val="8"/>
        <color indexed="8"/>
        <rFont val="ＭＳ 明朝"/>
        <family val="1"/>
        <charset val="128"/>
      </rPr>
      <t>※</t>
    </r>
    <r>
      <rPr>
        <sz val="11"/>
        <color indexed="8"/>
        <rFont val="ＭＳ 明朝"/>
        <family val="1"/>
        <charset val="128"/>
      </rPr>
      <t xml:space="preserve">
合：○
否：×</t>
    </r>
    <rPh sb="0" eb="2">
      <t>ゴウヒ</t>
    </rPh>
    <rPh sb="4" eb="5">
      <t>ゴウ</t>
    </rPh>
    <rPh sb="8" eb="9">
      <t>ヒ</t>
    </rPh>
    <phoneticPr fontId="3"/>
  </si>
  <si>
    <t>備考</t>
    <rPh sb="0" eb="2">
      <t>ビコウ</t>
    </rPh>
    <phoneticPr fontId="3"/>
  </si>
  <si>
    <t>月　　日</t>
    <rPh sb="0" eb="1">
      <t>ガツ</t>
    </rPh>
    <rPh sb="3" eb="4">
      <t>ニチ</t>
    </rPh>
    <phoneticPr fontId="3"/>
  </si>
  <si>
    <t>下請施工（再委託）体系図</t>
    <rPh sb="2" eb="4">
      <t>セコウ</t>
    </rPh>
    <rPh sb="5" eb="6">
      <t>サイ</t>
    </rPh>
    <rPh sb="6" eb="8">
      <t>イタク</t>
    </rPh>
    <rPh sb="9" eb="11">
      <t>タイケイ</t>
    </rPh>
    <rPh sb="11" eb="12">
      <t>ズ</t>
    </rPh>
    <phoneticPr fontId="19"/>
  </si>
  <si>
    <t>（あて先）</t>
    <rPh sb="3" eb="4">
      <t>サキ</t>
    </rPh>
    <phoneticPr fontId="37"/>
  </si>
  <si>
    <t>（受注者）</t>
    <rPh sb="1" eb="3">
      <t>ジュチュウ</t>
    </rPh>
    <phoneticPr fontId="19"/>
  </si>
  <si>
    <t>会社名</t>
    <rPh sb="0" eb="2">
      <t>カイシャ</t>
    </rPh>
    <rPh sb="2" eb="3">
      <t>メイ</t>
    </rPh>
    <phoneticPr fontId="37"/>
  </si>
  <si>
    <t>印</t>
    <rPh sb="0" eb="1">
      <t>イン</t>
    </rPh>
    <phoneticPr fontId="19"/>
  </si>
  <si>
    <t>ふりがな</t>
    <phoneticPr fontId="37"/>
  </si>
  <si>
    <t>代表者氏名</t>
    <phoneticPr fontId="37"/>
  </si>
  <si>
    <t>代表者生年月日</t>
    <rPh sb="0" eb="3">
      <t>ダイヒョウシャ</t>
    </rPh>
    <rPh sb="3" eb="5">
      <t>セイネン</t>
    </rPh>
    <rPh sb="5" eb="7">
      <t>ガッピ</t>
    </rPh>
    <phoneticPr fontId="37"/>
  </si>
  <si>
    <t>契約番号</t>
    <rPh sb="0" eb="2">
      <t>ケイヤク</t>
    </rPh>
    <rPh sb="2" eb="4">
      <t>バンゴウ</t>
    </rPh>
    <phoneticPr fontId="19"/>
  </si>
  <si>
    <t>工事（業務）名</t>
    <rPh sb="0" eb="1">
      <t>コウ</t>
    </rPh>
    <rPh sb="1" eb="2">
      <t>コト</t>
    </rPh>
    <rPh sb="3" eb="5">
      <t>ギョウム</t>
    </rPh>
    <rPh sb="6" eb="7">
      <t>メイ</t>
    </rPh>
    <phoneticPr fontId="19"/>
  </si>
  <si>
    <t>工事（業務）箇所</t>
    <rPh sb="0" eb="2">
      <t>コウジ</t>
    </rPh>
    <rPh sb="3" eb="5">
      <t>ギョウム</t>
    </rPh>
    <rPh sb="6" eb="8">
      <t>カショ</t>
    </rPh>
    <phoneticPr fontId="19"/>
  </si>
  <si>
    <t>工　　期</t>
    <rPh sb="0" eb="1">
      <t>コウ</t>
    </rPh>
    <rPh sb="3" eb="4">
      <t>キ</t>
    </rPh>
    <phoneticPr fontId="19"/>
  </si>
  <si>
    <t>（１次下請）</t>
    <rPh sb="2" eb="3">
      <t>ジ</t>
    </rPh>
    <rPh sb="3" eb="5">
      <t>シタウ</t>
    </rPh>
    <phoneticPr fontId="19"/>
  </si>
  <si>
    <t>（２次下請）</t>
    <rPh sb="2" eb="3">
      <t>ジ</t>
    </rPh>
    <rPh sb="3" eb="5">
      <t>シタウ</t>
    </rPh>
    <phoneticPr fontId="19"/>
  </si>
  <si>
    <t>（３次下請）</t>
    <rPh sb="2" eb="3">
      <t>ジ</t>
    </rPh>
    <rPh sb="3" eb="5">
      <t>シタウ</t>
    </rPh>
    <phoneticPr fontId="19"/>
  </si>
  <si>
    <t>会 社 名</t>
    <rPh sb="0" eb="1">
      <t>カイ</t>
    </rPh>
    <rPh sb="2" eb="3">
      <t>シャ</t>
    </rPh>
    <rPh sb="4" eb="5">
      <t>メイ</t>
    </rPh>
    <phoneticPr fontId="3"/>
  </si>
  <si>
    <t>許可番号</t>
    <rPh sb="0" eb="2">
      <t>キョカ</t>
    </rPh>
    <rPh sb="2" eb="4">
      <t>バンゴウ</t>
    </rPh>
    <phoneticPr fontId="3"/>
  </si>
  <si>
    <t>(番号)</t>
    <rPh sb="1" eb="3">
      <t>バンゴウ</t>
    </rPh>
    <phoneticPr fontId="37"/>
  </si>
  <si>
    <t>住 　所</t>
    <rPh sb="0" eb="1">
      <t>ジュウ</t>
    </rPh>
    <rPh sb="3" eb="4">
      <t>ショ</t>
    </rPh>
    <phoneticPr fontId="37"/>
  </si>
  <si>
    <t>代表者名</t>
    <rPh sb="0" eb="3">
      <t>ダイヒョウシャ</t>
    </rPh>
    <rPh sb="3" eb="4">
      <t>メイ</t>
    </rPh>
    <phoneticPr fontId="19"/>
  </si>
  <si>
    <t>工事（業務）内容</t>
    <rPh sb="0" eb="2">
      <t>コウジ</t>
    </rPh>
    <rPh sb="3" eb="5">
      <t>ギョウム</t>
    </rPh>
    <rPh sb="6" eb="8">
      <t>ナイヨウ</t>
    </rPh>
    <phoneticPr fontId="3"/>
  </si>
  <si>
    <t>工　　期</t>
    <rPh sb="0" eb="1">
      <t>コウ</t>
    </rPh>
    <rPh sb="3" eb="4">
      <t>キ</t>
    </rPh>
    <phoneticPr fontId="3"/>
  </si>
  <si>
    <t>～</t>
    <phoneticPr fontId="19"/>
  </si>
  <si>
    <t>（備考）</t>
    <rPh sb="1" eb="3">
      <t>ビコウ</t>
    </rPh>
    <phoneticPr fontId="37"/>
  </si>
  <si>
    <t>許可番号・・・</t>
    <rPh sb="0" eb="2">
      <t>キョカ</t>
    </rPh>
    <rPh sb="2" eb="4">
      <t>バンゴウ</t>
    </rPh>
    <phoneticPr fontId="37"/>
  </si>
  <si>
    <t>生年月日・・・</t>
    <rPh sb="0" eb="2">
      <t>セイネン</t>
    </rPh>
    <rPh sb="2" eb="4">
      <t>ガッピ</t>
    </rPh>
    <phoneticPr fontId="37"/>
  </si>
  <si>
    <t>西暦表示</t>
    <rPh sb="0" eb="2">
      <t>セイレキ</t>
    </rPh>
    <rPh sb="2" eb="4">
      <t>ヒョウジ</t>
    </rPh>
    <phoneticPr fontId="37"/>
  </si>
  <si>
    <t>※４次、５次以降の下請も記入する。Ａ４に収まらない場合、Ａ３に拡張しても良い。</t>
    <rPh sb="2" eb="3">
      <t>ジ</t>
    </rPh>
    <rPh sb="5" eb="6">
      <t>ジ</t>
    </rPh>
    <rPh sb="6" eb="8">
      <t>イコウ</t>
    </rPh>
    <rPh sb="9" eb="11">
      <t>シタウケ</t>
    </rPh>
    <rPh sb="12" eb="14">
      <t>キニュウ</t>
    </rPh>
    <rPh sb="20" eb="21">
      <t>オサ</t>
    </rPh>
    <rPh sb="25" eb="27">
      <t>バアイ</t>
    </rPh>
    <rPh sb="31" eb="33">
      <t>カクチョウ</t>
    </rPh>
    <rPh sb="36" eb="37">
      <t>ヨ</t>
    </rPh>
    <phoneticPr fontId="37"/>
  </si>
  <si>
    <t>※内容に変更があった場合は、その都度変更するものとし、遅滞なく監督員に提出すること</t>
    <rPh sb="1" eb="3">
      <t>ナイヨウ</t>
    </rPh>
    <rPh sb="4" eb="6">
      <t>ヘンコウ</t>
    </rPh>
    <rPh sb="10" eb="12">
      <t>バアイ</t>
    </rPh>
    <rPh sb="16" eb="18">
      <t>ツド</t>
    </rPh>
    <rPh sb="18" eb="20">
      <t>ヘンコウ</t>
    </rPh>
    <rPh sb="27" eb="29">
      <t>チタイ</t>
    </rPh>
    <rPh sb="31" eb="34">
      <t>カントクイン</t>
    </rPh>
    <rPh sb="35" eb="37">
      <t>テイシュツ</t>
    </rPh>
    <phoneticPr fontId="37"/>
  </si>
  <si>
    <t>住　所</t>
    <phoneticPr fontId="37"/>
  </si>
  <si>
    <t>こうふ　たろう</t>
    <phoneticPr fontId="3"/>
  </si>
  <si>
    <t xml:space="preserve"> 令和     年     月     日</t>
    <rPh sb="1" eb="3">
      <t>レイワ</t>
    </rPh>
    <rPh sb="8" eb="9">
      <t>ネン</t>
    </rPh>
    <rPh sb="14" eb="15">
      <t>ツキ</t>
    </rPh>
    <rPh sb="20" eb="21">
      <t>ニチ</t>
    </rPh>
    <phoneticPr fontId="3"/>
  </si>
  <si>
    <t>令和</t>
    <phoneticPr fontId="3"/>
  </si>
  <si>
    <t>令和</t>
    <phoneticPr fontId="3"/>
  </si>
  <si>
    <t>令和　　年　　月　　日</t>
    <rPh sb="4" eb="5">
      <t>ネン</t>
    </rPh>
    <rPh sb="7" eb="8">
      <t>ツキ</t>
    </rPh>
    <rPh sb="10" eb="11">
      <t>ニチ</t>
    </rPh>
    <phoneticPr fontId="3"/>
  </si>
  <si>
    <t>令和　　年　　月　　日</t>
    <rPh sb="4" eb="5">
      <t>ネン</t>
    </rPh>
    <rPh sb="7" eb="8">
      <t>ガツ</t>
    </rPh>
    <rPh sb="10" eb="11">
      <t>ニチ</t>
    </rPh>
    <phoneticPr fontId="3"/>
  </si>
  <si>
    <t>着工日（工期）</t>
    <rPh sb="0" eb="3">
      <t>チャッコウビ</t>
    </rPh>
    <rPh sb="4" eb="6">
      <t>コウキ</t>
    </rPh>
    <phoneticPr fontId="3"/>
  </si>
  <si>
    <t>完成日（工期）</t>
    <rPh sb="0" eb="2">
      <t>カンセイ</t>
    </rPh>
    <rPh sb="2" eb="3">
      <t>ビ</t>
    </rPh>
    <rPh sb="4" eb="6">
      <t>コウキ</t>
    </rPh>
    <phoneticPr fontId="3"/>
  </si>
  <si>
    <t>（第</t>
    <phoneticPr fontId="3"/>
  </si>
  <si>
    <t>回）</t>
    <rPh sb="0" eb="1">
      <t>カイ</t>
    </rPh>
    <phoneticPr fontId="3"/>
  </si>
  <si>
    <t>様式－１６（１）</t>
  </si>
  <si>
    <t>年</t>
  </si>
  <si>
    <t>月</t>
  </si>
  <si>
    <t>日</t>
  </si>
  <si>
    <t>様式－１６（２）</t>
  </si>
  <si>
    <t>施工体制台帳</t>
  </si>
  <si>
    <t>会社名</t>
  </si>
  <si>
    <t>代表者名</t>
  </si>
  <si>
    <t>［会社名］</t>
  </si>
  <si>
    <t>［事業所名］</t>
  </si>
  <si>
    <t>住所</t>
  </si>
  <si>
    <t>建設業の
許可</t>
  </si>
  <si>
    <t>許　可　業　種</t>
  </si>
  <si>
    <t>許　可　番　号</t>
  </si>
  <si>
    <t>許可（更新）年月日</t>
  </si>
  <si>
    <t>工事名称
及び
工事内容</t>
  </si>
  <si>
    <t>工事業</t>
    <phoneticPr fontId="3"/>
  </si>
  <si>
    <t>工期</t>
  </si>
  <si>
    <t>契約日</t>
  </si>
  <si>
    <t>施工に必要な許可業種</t>
  </si>
  <si>
    <t>発注者名
及び
住所</t>
  </si>
  <si>
    <t>健康保険等の加入状況</t>
  </si>
  <si>
    <t>　</t>
  </si>
  <si>
    <t>保険加入の有無</t>
  </si>
  <si>
    <t>健康保険</t>
  </si>
  <si>
    <t>厚生年金保険</t>
  </si>
  <si>
    <t>雇用保険</t>
  </si>
  <si>
    <t>契約
営業所</t>
  </si>
  <si>
    <t>区分</t>
  </si>
  <si>
    <t>名　　　　　　　　　称</t>
  </si>
  <si>
    <t>住　　　　　　　　　所</t>
  </si>
  <si>
    <t>元請契約</t>
  </si>
  <si>
    <t>事業所
整理記号等</t>
  </si>
  <si>
    <t>営業所の名称</t>
  </si>
  <si>
    <t>下請契約</t>
  </si>
  <si>
    <t>現場代理人名</t>
  </si>
  <si>
    <t>安全衛生責任者名</t>
  </si>
  <si>
    <t>権限及び
意見申出方法</t>
  </si>
  <si>
    <t>安全衛生推進者名</t>
  </si>
  <si>
    <t>主任技術者名</t>
  </si>
  <si>
    <t>雇用管理責任者名</t>
  </si>
  <si>
    <t>資格内容</t>
  </si>
  <si>
    <t>専門技術者名</t>
  </si>
  <si>
    <t>担当工事内容</t>
  </si>
  <si>
    <t>発注者の
監督員名</t>
  </si>
  <si>
    <t>権限及び意見申出方法</t>
  </si>
  <si>
    <t>外国人技能実習生の従事の状況(有無)</t>
  </si>
  <si>
    <t>監督員名</t>
  </si>
  <si>
    <t>現場
代理人名</t>
  </si>
  <si>
    <t>監理技術者名　
主任技術者名</t>
  </si>
  <si>
    <t>専門
技術者名</t>
  </si>
  <si>
    <t>担当
工事内容</t>
  </si>
  <si>
    <t>外国人建設就労者の従事の状況(有無)</t>
  </si>
  <si>
    <t>第</t>
    <rPh sb="0" eb="1">
      <t>ダイ</t>
    </rPh>
    <phoneticPr fontId="3"/>
  </si>
  <si>
    <t>号</t>
    <rPh sb="0" eb="1">
      <t>ゴウ</t>
    </rPh>
    <phoneticPr fontId="3"/>
  </si>
  <si>
    <t>甲府市丸の内一丁目１８番１号</t>
    <rPh sb="0" eb="3">
      <t>コウフシ</t>
    </rPh>
    <rPh sb="3" eb="4">
      <t>マル</t>
    </rPh>
    <rPh sb="5" eb="6">
      <t>ウチ</t>
    </rPh>
    <rPh sb="6" eb="9">
      <t>１チョウメ</t>
    </rPh>
    <rPh sb="11" eb="12">
      <t>バン</t>
    </rPh>
    <rPh sb="13" eb="14">
      <t>ゴウ</t>
    </rPh>
    <phoneticPr fontId="3"/>
  </si>
  <si>
    <t>自</t>
    <rPh sb="0" eb="1">
      <t>ジ</t>
    </rPh>
    <phoneticPr fontId="3"/>
  </si>
  <si>
    <t>至</t>
    <rPh sb="0" eb="1">
      <t>イタル</t>
    </rPh>
    <phoneticPr fontId="3"/>
  </si>
  <si>
    <t>契約書記載のとおり</t>
    <rPh sb="0" eb="3">
      <t>ケイヤクショ</t>
    </rPh>
    <rPh sb="3" eb="5">
      <t>キサイ</t>
    </rPh>
    <phoneticPr fontId="3"/>
  </si>
  <si>
    <t>契約日</t>
    <rPh sb="0" eb="3">
      <t>ケイヤクビ</t>
    </rPh>
    <phoneticPr fontId="3"/>
  </si>
  <si>
    <t>教育部 教育総室 教育施設課</t>
  </si>
  <si>
    <t>《下請負人に関する事項》</t>
    <phoneticPr fontId="3"/>
  </si>
  <si>
    <t>監理技術者
補佐名</t>
    <rPh sb="0" eb="2">
      <t>カンリ</t>
    </rPh>
    <rPh sb="2" eb="5">
      <t>ギジュツシャ</t>
    </rPh>
    <rPh sb="6" eb="8">
      <t>ホサ</t>
    </rPh>
    <rPh sb="8" eb="9">
      <t>メイ</t>
    </rPh>
    <phoneticPr fontId="3"/>
  </si>
  <si>
    <t>認定請求書</t>
  </si>
  <si>
    <t>完成届</t>
  </si>
  <si>
    <t>工事打合議事録</t>
  </si>
  <si>
    <t>前金払請求書</t>
  </si>
  <si>
    <t>施工計画書(施工図)承諾願</t>
  </si>
  <si>
    <t>工事用材料等選定届及承諾願</t>
  </si>
  <si>
    <t>段階確認表</t>
  </si>
  <si>
    <t>段階確認表</t>
    <rPh sb="0" eb="1">
      <t>ダン</t>
    </rPh>
    <rPh sb="1" eb="2">
      <t>カイ</t>
    </rPh>
    <rPh sb="2" eb="3">
      <t>アキラ</t>
    </rPh>
    <rPh sb="3" eb="4">
      <t>シノブ</t>
    </rPh>
    <rPh sb="4" eb="5">
      <t>ヒョウ</t>
    </rPh>
    <phoneticPr fontId="3"/>
  </si>
  <si>
    <t>工事打合簿</t>
  </si>
  <si>
    <t>工程会議表紙</t>
  </si>
  <si>
    <t>下検査手直し指摘事項完了報告書</t>
  </si>
  <si>
    <t>手直し（軽易）指摘事項完了報告書</t>
  </si>
  <si>
    <t>工事目的物引渡届兼引取報告書</t>
  </si>
  <si>
    <t>請求書</t>
  </si>
  <si>
    <t>取説・目次へ戻る</t>
  </si>
  <si>
    <t>取説・目次へ戻る</t>
    <rPh sb="6" eb="7">
      <t>モド</t>
    </rPh>
    <phoneticPr fontId="3"/>
  </si>
  <si>
    <t>事業所名（該当する場合のみ記入）</t>
    <rPh sb="0" eb="3">
      <t>ジギョウショ</t>
    </rPh>
    <rPh sb="3" eb="4">
      <t>メイ</t>
    </rPh>
    <rPh sb="5" eb="7">
      <t>ガイトウ</t>
    </rPh>
    <rPh sb="9" eb="11">
      <t>バアイ</t>
    </rPh>
    <rPh sb="13" eb="15">
      <t>キニュウ</t>
    </rPh>
    <phoneticPr fontId="3"/>
  </si>
  <si>
    <t>建設業許可</t>
    <rPh sb="0" eb="3">
      <t>ケンセツギョウ</t>
    </rPh>
    <rPh sb="3" eb="5">
      <t>キョカ</t>
    </rPh>
    <phoneticPr fontId="3"/>
  </si>
  <si>
    <t>（本工事に必要なもの）</t>
    <phoneticPr fontId="3"/>
  </si>
  <si>
    <t>許可業種</t>
    <rPh sb="0" eb="2">
      <t>キョカ</t>
    </rPh>
    <rPh sb="2" eb="4">
      <t>ギョウシュ</t>
    </rPh>
    <phoneticPr fontId="3"/>
  </si>
  <si>
    <t>大臣</t>
  </si>
  <si>
    <t>特定</t>
  </si>
  <si>
    <t>許可（更新）日</t>
    <rPh sb="0" eb="2">
      <t>キョカ</t>
    </rPh>
    <rPh sb="3" eb="5">
      <t>コウシン</t>
    </rPh>
    <rPh sb="6" eb="7">
      <t>ビ</t>
    </rPh>
    <phoneticPr fontId="3"/>
  </si>
  <si>
    <t>土木</t>
  </si>
  <si>
    <t>土木</t>
    <phoneticPr fontId="3"/>
  </si>
  <si>
    <t>建築</t>
    <phoneticPr fontId="3"/>
  </si>
  <si>
    <t>大工</t>
    <phoneticPr fontId="3"/>
  </si>
  <si>
    <t>左官</t>
    <phoneticPr fontId="3"/>
  </si>
  <si>
    <t>とび・土工</t>
    <phoneticPr fontId="3"/>
  </si>
  <si>
    <t>石</t>
    <phoneticPr fontId="3"/>
  </si>
  <si>
    <t>屋根</t>
    <phoneticPr fontId="3"/>
  </si>
  <si>
    <t>電気</t>
    <phoneticPr fontId="3"/>
  </si>
  <si>
    <t>管</t>
    <phoneticPr fontId="3"/>
  </si>
  <si>
    <t>タイル・れんが・ブロック</t>
    <phoneticPr fontId="3"/>
  </si>
  <si>
    <t>鋼構造物</t>
    <phoneticPr fontId="3"/>
  </si>
  <si>
    <t>鉄筋</t>
    <phoneticPr fontId="3"/>
  </si>
  <si>
    <t>ほ装</t>
    <phoneticPr fontId="3"/>
  </si>
  <si>
    <t>しゅんせつ</t>
    <phoneticPr fontId="3"/>
  </si>
  <si>
    <t>板金</t>
    <phoneticPr fontId="3"/>
  </si>
  <si>
    <t>ガラス</t>
    <phoneticPr fontId="3"/>
  </si>
  <si>
    <t>塗装</t>
    <phoneticPr fontId="3"/>
  </si>
  <si>
    <t>防水</t>
    <phoneticPr fontId="3"/>
  </si>
  <si>
    <t>内装仕上</t>
    <phoneticPr fontId="3"/>
  </si>
  <si>
    <t>機械器具設置</t>
    <phoneticPr fontId="3"/>
  </si>
  <si>
    <t>熱絶縁</t>
    <phoneticPr fontId="3"/>
  </si>
  <si>
    <t>電気通信</t>
    <phoneticPr fontId="3"/>
  </si>
  <si>
    <t>造園</t>
    <phoneticPr fontId="3"/>
  </si>
  <si>
    <t>さく井</t>
    <phoneticPr fontId="3"/>
  </si>
  <si>
    <t>建具</t>
    <phoneticPr fontId="3"/>
  </si>
  <si>
    <t>水道施設</t>
    <phoneticPr fontId="3"/>
  </si>
  <si>
    <t>消防施設</t>
    <phoneticPr fontId="3"/>
  </si>
  <si>
    <t>掃施設</t>
    <phoneticPr fontId="3"/>
  </si>
  <si>
    <t>解体</t>
    <phoneticPr fontId="3"/>
  </si>
  <si>
    <t>工事概要</t>
    <rPh sb="0" eb="2">
      <t>コウジ</t>
    </rPh>
    <rPh sb="2" eb="4">
      <t>ガイヨウ</t>
    </rPh>
    <phoneticPr fontId="3"/>
  </si>
  <si>
    <t>市長名</t>
    <rPh sb="0" eb="2">
      <t>シチョウ</t>
    </rPh>
    <rPh sb="2" eb="3">
      <t>メイ</t>
    </rPh>
    <phoneticPr fontId="3"/>
  </si>
  <si>
    <t>樋口 雄一</t>
    <rPh sb="0" eb="2">
      <t>ヒグチ</t>
    </rPh>
    <rPh sb="3" eb="5">
      <t>ユウイチ</t>
    </rPh>
    <phoneticPr fontId="3"/>
  </si>
  <si>
    <t>○○建設甲府営業所</t>
    <rPh sb="2" eb="4">
      <t>ケンセツ</t>
    </rPh>
    <rPh sb="4" eb="6">
      <t>コウフ</t>
    </rPh>
    <rPh sb="6" eb="9">
      <t>エイギョウショ</t>
    </rPh>
    <phoneticPr fontId="3"/>
  </si>
  <si>
    <t>元請契約</t>
    <rPh sb="0" eb="2">
      <t>モトウケ</t>
    </rPh>
    <rPh sb="2" eb="4">
      <t>ケイヤク</t>
    </rPh>
    <phoneticPr fontId="3"/>
  </si>
  <si>
    <t>下請契約</t>
    <rPh sb="0" eb="2">
      <t>シタウケ</t>
    </rPh>
    <rPh sb="2" eb="4">
      <t>ケイヤク</t>
    </rPh>
    <phoneticPr fontId="3"/>
  </si>
  <si>
    <t>名称</t>
    <rPh sb="0" eb="2">
      <t>メイショウ</t>
    </rPh>
    <phoneticPr fontId="3"/>
  </si>
  <si>
    <t>同上</t>
    <rPh sb="0" eb="2">
      <t>ドウジョウ</t>
    </rPh>
    <phoneticPr fontId="3"/>
  </si>
  <si>
    <t>健康保険</t>
    <rPh sb="0" eb="2">
      <t>ケンコウ</t>
    </rPh>
    <rPh sb="2" eb="4">
      <t>ホケン</t>
    </rPh>
    <phoneticPr fontId="3"/>
  </si>
  <si>
    <t>厚生年金保険</t>
    <rPh sb="0" eb="2">
      <t>コウセイ</t>
    </rPh>
    <rPh sb="2" eb="4">
      <t>ネンキン</t>
    </rPh>
    <rPh sb="4" eb="6">
      <t>ホケン</t>
    </rPh>
    <phoneticPr fontId="3"/>
  </si>
  <si>
    <t>雇用保険</t>
    <rPh sb="0" eb="2">
      <t>コヨウ</t>
    </rPh>
    <rPh sb="2" eb="4">
      <t>ホケン</t>
    </rPh>
    <phoneticPr fontId="3"/>
  </si>
  <si>
    <t>加入</t>
  </si>
  <si>
    <t>名称</t>
    <phoneticPr fontId="3"/>
  </si>
  <si>
    <t>住所</t>
    <phoneticPr fontId="3"/>
  </si>
  <si>
    <t>下請契約営業所・健康保険等加入状況</t>
    <phoneticPr fontId="3"/>
  </si>
  <si>
    <t>整理
番号等</t>
    <rPh sb="0" eb="2">
      <t>セイリ</t>
    </rPh>
    <rPh sb="3" eb="5">
      <t>バンゴウ</t>
    </rPh>
    <rPh sb="5" eb="6">
      <t>トウ</t>
    </rPh>
    <phoneticPr fontId="3"/>
  </si>
  <si>
    <t>甲あああ8888</t>
    <rPh sb="0" eb="1">
      <t>コウ</t>
    </rPh>
    <phoneticPr fontId="3"/>
  </si>
  <si>
    <t>12345-67890-123</t>
    <phoneticPr fontId="3"/>
  </si>
  <si>
    <t>同上</t>
    <phoneticPr fontId="3"/>
  </si>
  <si>
    <t>下請業者を監督する者</t>
    <rPh sb="0" eb="2">
      <t>シタウケ</t>
    </rPh>
    <rPh sb="2" eb="4">
      <t>ギョウシャ</t>
    </rPh>
    <rPh sb="5" eb="7">
      <t>カントク</t>
    </rPh>
    <rPh sb="9" eb="10">
      <t>モノ</t>
    </rPh>
    <phoneticPr fontId="3"/>
  </si>
  <si>
    <t>専任</t>
  </si>
  <si>
    <t>監理技術者補佐</t>
    <rPh sb="0" eb="2">
      <t>カンリ</t>
    </rPh>
    <rPh sb="2" eb="5">
      <t>ギジュツシャ</t>
    </rPh>
    <rPh sb="5" eb="7">
      <t>ホサ</t>
    </rPh>
    <phoneticPr fontId="3"/>
  </si>
  <si>
    <t>主任(監理)技術者</t>
    <rPh sb="0" eb="2">
      <t>シュニン</t>
    </rPh>
    <rPh sb="3" eb="5">
      <t>カンリ</t>
    </rPh>
    <rPh sb="6" eb="9">
      <t>ギジュツシャ</t>
    </rPh>
    <phoneticPr fontId="3"/>
  </si>
  <si>
    <t>資格</t>
    <rPh sb="0" eb="2">
      <t>シカク</t>
    </rPh>
    <phoneticPr fontId="3"/>
  </si>
  <si>
    <t>一級建築士</t>
    <rPh sb="0" eb="2">
      <t>１キュウ</t>
    </rPh>
    <rPh sb="2" eb="5">
      <t>ケンチクシ</t>
    </rPh>
    <phoneticPr fontId="3"/>
  </si>
  <si>
    <t>専門技術者</t>
    <rPh sb="0" eb="2">
      <t>センモン</t>
    </rPh>
    <rPh sb="2" eb="5">
      <t>ギジュツシャ</t>
    </rPh>
    <phoneticPr fontId="3"/>
  </si>
  <si>
    <t>担当工事内容</t>
    <rPh sb="0" eb="2">
      <t>タントウ</t>
    </rPh>
    <rPh sb="2" eb="4">
      <t>コウジ</t>
    </rPh>
    <rPh sb="4" eb="6">
      <t>ナイヨウ</t>
    </rPh>
    <phoneticPr fontId="3"/>
  </si>
  <si>
    <t>一号特定技能外国人の従事状況</t>
    <rPh sb="0" eb="1">
      <t>１</t>
    </rPh>
    <rPh sb="1" eb="2">
      <t>ゴウ</t>
    </rPh>
    <rPh sb="2" eb="4">
      <t>トクテイ</t>
    </rPh>
    <rPh sb="4" eb="6">
      <t>ギノウ</t>
    </rPh>
    <rPh sb="6" eb="8">
      <t>ガイコク</t>
    </rPh>
    <rPh sb="8" eb="9">
      <t>ジン</t>
    </rPh>
    <rPh sb="10" eb="12">
      <t>ジュウジ</t>
    </rPh>
    <rPh sb="12" eb="14">
      <t>ジョウキョウ</t>
    </rPh>
    <phoneticPr fontId="3"/>
  </si>
  <si>
    <t>外国人建設就労者の従事の状況</t>
    <phoneticPr fontId="3"/>
  </si>
  <si>
    <t>外国人技能実習生の従事の状況</t>
    <phoneticPr fontId="3"/>
  </si>
  <si>
    <t>無</t>
  </si>
  <si>
    <t>【請負者追加情報（下請関係）】</t>
    <rPh sb="1" eb="3">
      <t>ウケオイ</t>
    </rPh>
    <rPh sb="3" eb="4">
      <t>シャ</t>
    </rPh>
    <rPh sb="4" eb="6">
      <t>ツイカ</t>
    </rPh>
    <rPh sb="6" eb="8">
      <t>ジョウホウ</t>
    </rPh>
    <rPh sb="9" eb="11">
      <t>シタウケ</t>
    </rPh>
    <rPh sb="11" eb="13">
      <t>カンケイ</t>
    </rPh>
    <phoneticPr fontId="3"/>
  </si>
  <si>
    <t>RC造○階建て○○○改修○○○㎡</t>
    <rPh sb="2" eb="3">
      <t>ゾウ</t>
    </rPh>
    <rPh sb="4" eb="5">
      <t>カイ</t>
    </rPh>
    <rPh sb="5" eb="6">
      <t>ダ</t>
    </rPh>
    <rPh sb="10" eb="12">
      <t>カイシュウ</t>
    </rPh>
    <phoneticPr fontId="3"/>
  </si>
  <si>
    <t>○○工事一式、○○工事一式</t>
    <rPh sb="2" eb="4">
      <t>コウジ</t>
    </rPh>
    <rPh sb="4" eb="6">
      <t>イッシキ</t>
    </rPh>
    <rPh sb="9" eb="11">
      <t>コウジ</t>
    </rPh>
    <rPh sb="11" eb="13">
      <t>イッシキ</t>
    </rPh>
    <phoneticPr fontId="3"/>
  </si>
  <si>
    <t>工事名称
及び
工事内容</t>
    <phoneticPr fontId="3"/>
  </si>
  <si>
    <t>外国人建設就労者の従事の状況(有無)</t>
    <phoneticPr fontId="3"/>
  </si>
  <si>
    <t>一号特定技能外国人の従事の状況（有無）</t>
    <phoneticPr fontId="3"/>
  </si>
  <si>
    <t>必要な押印や署名を行い、添付書類等と共に提出する。</t>
    <rPh sb="0" eb="2">
      <t>ヒツヨウ</t>
    </rPh>
    <rPh sb="3" eb="5">
      <t>オウイン</t>
    </rPh>
    <rPh sb="6" eb="8">
      <t>ショメイ</t>
    </rPh>
    <rPh sb="9" eb="10">
      <t>オコナ</t>
    </rPh>
    <rPh sb="12" eb="14">
      <t>テンプ</t>
    </rPh>
    <rPh sb="14" eb="17">
      <t>ショルイトウ</t>
    </rPh>
    <rPh sb="18" eb="19">
      <t>トモ</t>
    </rPh>
    <rPh sb="20" eb="22">
      <t>テイシュツ</t>
    </rPh>
    <phoneticPr fontId="3"/>
  </si>
  <si>
    <t>会社名</t>
    <rPh sb="0" eb="3">
      <t>カイシャメイ</t>
    </rPh>
    <phoneticPr fontId="3"/>
  </si>
  <si>
    <t>▼入力欄</t>
    <phoneticPr fontId="3"/>
  </si>
  <si>
    <t>※４次、５次以降の下請も記入する。Ａ４に収まらない場合、Ａ４に拡張しても良い。</t>
    <rPh sb="2" eb="3">
      <t>ジ</t>
    </rPh>
    <rPh sb="5" eb="6">
      <t>ジ</t>
    </rPh>
    <rPh sb="6" eb="8">
      <t>イコウ</t>
    </rPh>
    <rPh sb="9" eb="11">
      <t>シタウケ</t>
    </rPh>
    <rPh sb="12" eb="14">
      <t>キニュウ</t>
    </rPh>
    <rPh sb="20" eb="21">
      <t>オサ</t>
    </rPh>
    <rPh sb="25" eb="27">
      <t>バアイ</t>
    </rPh>
    <rPh sb="31" eb="33">
      <t>カクチョウ</t>
    </rPh>
    <rPh sb="36" eb="37">
      <t>ヨ</t>
    </rPh>
    <phoneticPr fontId="37"/>
  </si>
  <si>
    <t>※４次、５次以降の下請も記入する。Ａ４に収まらない場合、Ａ５に拡張しても良い。</t>
    <rPh sb="2" eb="3">
      <t>ジ</t>
    </rPh>
    <rPh sb="5" eb="6">
      <t>ジ</t>
    </rPh>
    <rPh sb="6" eb="8">
      <t>イコウ</t>
    </rPh>
    <rPh sb="9" eb="11">
      <t>シタウケ</t>
    </rPh>
    <rPh sb="12" eb="14">
      <t>キニュウ</t>
    </rPh>
    <rPh sb="20" eb="21">
      <t>オサ</t>
    </rPh>
    <rPh sb="25" eb="27">
      <t>バアイ</t>
    </rPh>
    <rPh sb="31" eb="33">
      <t>カクチョウ</t>
    </rPh>
    <rPh sb="36" eb="37">
      <t>ヨ</t>
    </rPh>
    <phoneticPr fontId="37"/>
  </si>
  <si>
    <t>※４次、５次以降の下請も記入する。Ａ４に収まらない場合、Ａ６に拡張しても良い。</t>
    <rPh sb="2" eb="3">
      <t>ジ</t>
    </rPh>
    <rPh sb="5" eb="6">
      <t>ジ</t>
    </rPh>
    <rPh sb="6" eb="8">
      <t>イコウ</t>
    </rPh>
    <rPh sb="9" eb="11">
      <t>シタウケ</t>
    </rPh>
    <rPh sb="12" eb="14">
      <t>キニュウ</t>
    </rPh>
    <rPh sb="20" eb="21">
      <t>オサ</t>
    </rPh>
    <rPh sb="25" eb="27">
      <t>バアイ</t>
    </rPh>
    <rPh sb="31" eb="33">
      <t>カクチョウ</t>
    </rPh>
    <rPh sb="36" eb="37">
      <t>ヨ</t>
    </rPh>
    <phoneticPr fontId="37"/>
  </si>
  <si>
    <t>下請施工（再委託）体系図【暴対】</t>
    <rPh sb="13" eb="14">
      <t>ボウ</t>
    </rPh>
    <rPh sb="14" eb="15">
      <t>タイ</t>
    </rPh>
    <phoneticPr fontId="3"/>
  </si>
  <si>
    <t>令和　年　月　日</t>
    <phoneticPr fontId="19"/>
  </si>
  <si>
    <t>甲ううう7777</t>
    <rPh sb="0" eb="1">
      <t>コウ</t>
    </rPh>
    <phoneticPr fontId="3"/>
  </si>
  <si>
    <t>塗りつぶしなし</t>
    <phoneticPr fontId="3"/>
  </si>
  <si>
    <t>⑤</t>
    <phoneticPr fontId="3"/>
  </si>
  <si>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</si>
  <si>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</si>
  <si>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</si>
  <si>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</si>
  <si>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</si>
  <si>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</si>
  <si>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</si>
  <si>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</si>
  <si>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</si>
  <si>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</si>
  <si>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請負額(税込)</t>
    <rPh sb="0" eb="2">
      <t>うけおい</t>
    </rPh>
    <rPh sb="2" eb="3">
      <t>がく</t>
    </rPh>
    <rPh sb="4" eb="6">
      <t>ぜいこ</t>
    </rPh>
    <phoneticPr fontId="3" type="Hiragana"/>
  </si>
  <si>
    <t>ふりがな</t>
    <phoneticPr fontId="3" type="Hiragana"/>
  </si>
  <si>
    <t>生年月日</t>
    <rPh sb="0" eb="2">
      <t>せいねん</t>
    </rPh>
    <rPh sb="2" eb="4">
      <t>がっぴ</t>
    </rPh>
    <phoneticPr fontId="3" type="Hiragana"/>
  </si>
  <si>
    <t>住所</t>
    <rPh sb="0" eb="2">
      <t>じゅうしょ</t>
    </rPh>
    <phoneticPr fontId="3" type="Hiragana"/>
  </si>
  <si>
    <t>許可番号</t>
    <rPh sb="0" eb="2">
      <t>きょか</t>
    </rPh>
    <rPh sb="2" eb="4">
      <t>ばんごう</t>
    </rPh>
    <phoneticPr fontId="3" type="Hiragana"/>
  </si>
  <si>
    <t>氏名</t>
    <rPh sb="0" eb="2">
      <t>しめい</t>
    </rPh>
    <phoneticPr fontId="3" type="Hiragana"/>
  </si>
  <si>
    <t>代表者</t>
    <rPh sb="0" eb="3">
      <t>だいひょうしゃ</t>
    </rPh>
    <phoneticPr fontId="3" type="Hiragana"/>
  </si>
  <si>
    <t>役職名･代表者氏名</t>
    <rPh sb="0" eb="3">
      <t>ヤクショクメイ</t>
    </rPh>
    <rPh sb="4" eb="7">
      <t>ダイヒョウシャ</t>
    </rPh>
    <rPh sb="7" eb="9">
      <t>シメイ</t>
    </rPh>
    <phoneticPr fontId="3"/>
  </si>
  <si>
    <t>（代表者氏名 ふりがな）</t>
    <rPh sb="1" eb="4">
      <t>ダイヒョウシャ</t>
    </rPh>
    <rPh sb="4" eb="6">
      <t>シメイ</t>
    </rPh>
    <phoneticPr fontId="3"/>
  </si>
  <si>
    <t>請負金額(税込)</t>
    <rPh sb="0" eb="2">
      <t>ウケオイ</t>
    </rPh>
    <rPh sb="2" eb="4">
      <t>キンガク</t>
    </rPh>
    <rPh sb="5" eb="7">
      <t>ゼイコ</t>
    </rPh>
    <phoneticPr fontId="3"/>
  </si>
  <si>
    <t>役職名</t>
    <rPh sb="0" eb="2">
      <t>やくしょく</t>
    </rPh>
    <rPh sb="2" eb="3">
      <t>めい</t>
    </rPh>
    <phoneticPr fontId="3" type="Hiragana"/>
  </si>
  <si>
    <t>契約工期</t>
    <rPh sb="0" eb="2">
      <t>けいやく</t>
    </rPh>
    <rPh sb="2" eb="4">
      <t>こうき</t>
    </rPh>
    <phoneticPr fontId="3" type="Hiragana"/>
  </si>
  <si>
    <t>～</t>
    <phoneticPr fontId="3" type="Hiragana"/>
  </si>
  <si>
    <t>委託工事内容</t>
    <rPh sb="0" eb="2">
      <t>いたく</t>
    </rPh>
    <rPh sb="2" eb="4">
      <t>こうじ</t>
    </rPh>
    <rPh sb="4" eb="6">
      <t>ないよう</t>
    </rPh>
    <phoneticPr fontId="3" type="Hiragana"/>
  </si>
  <si>
    <t>主任技術者名</t>
    <rPh sb="0" eb="2">
      <t>しゅにん</t>
    </rPh>
    <rPh sb="2" eb="5">
      <t>ぎじゅつしゃ</t>
    </rPh>
    <rPh sb="5" eb="6">
      <t>めい</t>
    </rPh>
    <phoneticPr fontId="3" type="Hiragana"/>
  </si>
  <si>
    <t>担当工事内容</t>
    <rPh sb="0" eb="2">
      <t>たんとう</t>
    </rPh>
    <rPh sb="2" eb="4">
      <t>こうじ</t>
    </rPh>
    <rPh sb="4" eb="6">
      <t>ないよう</t>
    </rPh>
    <phoneticPr fontId="3" type="Hiragana"/>
  </si>
  <si>
    <t>特定専門工事</t>
    <rPh sb="0" eb="2">
      <t>とくてい</t>
    </rPh>
    <rPh sb="2" eb="4">
      <t>せんもん</t>
    </rPh>
    <rPh sb="4" eb="6">
      <t>こうじ</t>
    </rPh>
    <phoneticPr fontId="3" type="Hiragana"/>
  </si>
  <si>
    <t>契約日(注文受日)</t>
    <rPh sb="0" eb="2">
      <t>けいやく</t>
    </rPh>
    <rPh sb="2" eb="3">
      <t>び</t>
    </rPh>
    <rPh sb="4" eb="6">
      <t>ちゅうもん</t>
    </rPh>
    <rPh sb="6" eb="7">
      <t>う</t>
    </rPh>
    <rPh sb="7" eb="8">
      <t>び</t>
    </rPh>
    <phoneticPr fontId="3" type="Hiragana"/>
  </si>
  <si>
    <t>許可(更新)日</t>
    <rPh sb="0" eb="2">
      <t>きょか</t>
    </rPh>
    <rPh sb="3" eb="5">
      <t>こうしん</t>
    </rPh>
    <rPh sb="6" eb="7">
      <t>び</t>
    </rPh>
    <phoneticPr fontId="3" type="Hiragana"/>
  </si>
  <si>
    <t>安全衛生責任者名</t>
    <rPh sb="0" eb="2">
      <t>あんぜん</t>
    </rPh>
    <rPh sb="2" eb="4">
      <t>えいせい</t>
    </rPh>
    <rPh sb="4" eb="7">
      <t>せきにんしゃ</t>
    </rPh>
    <rPh sb="7" eb="8">
      <t>めい</t>
    </rPh>
    <phoneticPr fontId="3" type="Hiragana"/>
  </si>
  <si>
    <t>専門技術者名</t>
    <rPh sb="0" eb="2">
      <t>せんもん</t>
    </rPh>
    <rPh sb="2" eb="5">
      <t>ぎじゅつしゃ</t>
    </rPh>
    <rPh sb="5" eb="6">
      <t>めい</t>
    </rPh>
    <phoneticPr fontId="3" type="Hiragana"/>
  </si>
  <si>
    <t>請負工事一部下請負届</t>
    <phoneticPr fontId="3" type="Hiragana"/>
  </si>
  <si>
    <t>発注者名</t>
  </si>
  <si>
    <t>工事名称</t>
  </si>
  <si>
    <t>元請名・事業者ID</t>
  </si>
  <si>
    <t>工事</t>
  </si>
  <si>
    <t>会社名・事業者ID</t>
  </si>
  <si>
    <t>許可番号</t>
  </si>
  <si>
    <t>監理技術者補佐名</t>
  </si>
  <si>
    <t>一般 / 特定</t>
  </si>
  <si>
    <t>一般 / 特定の別</t>
    <phoneticPr fontId="3"/>
  </si>
  <si>
    <t>安全衛生責任者</t>
  </si>
  <si>
    <t>主任技術者</t>
  </si>
  <si>
    <t>元方安全衛生管理者</t>
  </si>
  <si>
    <t>有　　　・　　　無</t>
  </si>
  <si>
    <t>特定専門工事
の該当</t>
    <phoneticPr fontId="3"/>
  </si>
  <si>
    <t>専門技術者</t>
  </si>
  <si>
    <t>担当工事
内容</t>
    <phoneticPr fontId="3"/>
  </si>
  <si>
    <t>統括安全衛生責任者</t>
  </si>
  <si>
    <t>　　年 月 日 ～ 年 月 日</t>
  </si>
  <si>
    <t>工期</t>
    <phoneticPr fontId="3"/>
  </si>
  <si>
    <t>会長</t>
    <phoneticPr fontId="3"/>
  </si>
  <si>
    <t>副会長</t>
    <phoneticPr fontId="3"/>
  </si>
  <si>
    <t>監理技術者名
主任技術者名</t>
    <phoneticPr fontId="3"/>
  </si>
  <si>
    <t>至</t>
    <phoneticPr fontId="3"/>
  </si>
  <si>
    <t>自</t>
    <phoneticPr fontId="3"/>
  </si>
  <si>
    <t>事業者ID</t>
    <rPh sb="0" eb="3">
      <t>じぎょうしゃ</t>
    </rPh>
    <phoneticPr fontId="3" type="Hiragana"/>
  </si>
  <si>
    <t>工事作業所災害防止協議会兼施工体系図</t>
    <rPh sb="0" eb="2">
      <t>コウジ</t>
    </rPh>
    <rPh sb="2" eb="4">
      <t>サギョウ</t>
    </rPh>
    <rPh sb="4" eb="5">
      <t>ショ</t>
    </rPh>
    <rPh sb="5" eb="7">
      <t>サイガイ</t>
    </rPh>
    <rPh sb="7" eb="9">
      <t>ボウシ</t>
    </rPh>
    <rPh sb="9" eb="12">
      <t>キョウギカイ</t>
    </rPh>
    <rPh sb="12" eb="13">
      <t>ケン</t>
    </rPh>
    <phoneticPr fontId="3"/>
  </si>
  <si>
    <t>施工体制台帳</t>
    <rPh sb="2" eb="4">
      <t>たいせい</t>
    </rPh>
    <rPh sb="4" eb="6">
      <t>だいちょう</t>
    </rPh>
    <phoneticPr fontId="3" type="Hiragana"/>
  </si>
  <si>
    <t>甲府市○○</t>
    <rPh sb="0" eb="3">
      <t>こうふし</t>
    </rPh>
    <phoneticPr fontId="3" type="Hiragana"/>
  </si>
  <si>
    <t>代表</t>
    <rPh sb="0" eb="2">
      <t>だいひょう</t>
    </rPh>
    <phoneticPr fontId="3" type="Hiragana"/>
  </si>
  <si>
    <t>○○○○知事</t>
  </si>
  <si>
    <t>甲府　○○</t>
    <rPh sb="0" eb="2">
      <t>こうふ</t>
    </rPh>
    <phoneticPr fontId="3" type="Hiragana"/>
  </si>
  <si>
    <t>甲府　△△</t>
    <rPh sb="0" eb="2">
      <t>こうふ</t>
    </rPh>
    <phoneticPr fontId="3" type="Hiragana"/>
  </si>
  <si>
    <t>山梨　□□</t>
    <rPh sb="0" eb="2">
      <t>やまなし</t>
    </rPh>
    <phoneticPr fontId="3" type="Hiragana"/>
  </si>
  <si>
    <t>□□工事</t>
    <rPh sb="2" eb="4">
      <t>こうじ</t>
    </rPh>
    <phoneticPr fontId="3" type="Hiragana"/>
  </si>
  <si>
    <t>△△△工事</t>
    <rPh sb="3" eb="5">
      <t>こうじ</t>
    </rPh>
    <phoneticPr fontId="3" type="Hiragana"/>
  </si>
  <si>
    <t>本シートの</t>
    <rPh sb="0" eb="1">
      <t>ホン</t>
    </rPh>
    <phoneticPr fontId="3"/>
  </si>
  <si>
    <t>に必要情報を記入する。</t>
    <phoneticPr fontId="3" type="Hiragana"/>
  </si>
  <si>
    <t>黄色セル</t>
    <phoneticPr fontId="3" type="Hiragana"/>
  </si>
  <si>
    <t>を入力する。</t>
    <rPh sb="1" eb="3">
      <t>ニュウリョク</t>
    </rPh>
    <phoneticPr fontId="3"/>
  </si>
  <si>
    <t>甲府　○太</t>
    <rPh sb="0" eb="2">
      <t>こうふ</t>
    </rPh>
    <rPh sb="4" eb="5">
      <t>た</t>
    </rPh>
    <phoneticPr fontId="3" type="Hiragana"/>
  </si>
  <si>
    <t>市役所工業</t>
    <rPh sb="0" eb="3">
      <t>しやくしょ</t>
    </rPh>
    <rPh sb="3" eb="5">
      <t>こうぎょう</t>
    </rPh>
    <phoneticPr fontId="3" type="Hiragana"/>
  </si>
  <si>
    <t>印刷範囲(初期指定済)</t>
    <rPh sb="0" eb="2">
      <t>インサツ</t>
    </rPh>
    <rPh sb="2" eb="4">
      <t>ハンイ</t>
    </rPh>
    <rPh sb="5" eb="7">
      <t>ショキ</t>
    </rPh>
    <rPh sb="7" eb="9">
      <t>シテイ</t>
    </rPh>
    <rPh sb="9" eb="10">
      <t>ズ</t>
    </rPh>
    <phoneticPr fontId="3"/>
  </si>
  <si>
    <r>
      <t>【下請関係情報】　</t>
    </r>
    <r>
      <rPr>
        <sz val="11"/>
        <rFont val="ＭＳ Ｐゴシック"/>
        <family val="3"/>
        <charset val="128"/>
      </rPr>
      <t>　</t>
    </r>
    <r>
      <rPr>
        <sz val="10"/>
        <rFont val="ＭＳ Ｐゴシック"/>
        <family val="3"/>
        <charset val="128"/>
      </rPr>
      <t>(下線部タイトルをクリックで当該シートへ移動する)</t>
    </r>
    <rPh sb="1" eb="3">
      <t>シタウケ</t>
    </rPh>
    <rPh sb="3" eb="5">
      <t>カンケイ</t>
    </rPh>
    <rPh sb="5" eb="7">
      <t>ジョウホウ</t>
    </rPh>
    <rPh sb="11" eb="13">
      <t>カセン</t>
    </rPh>
    <rPh sb="13" eb="14">
      <t>ブ</t>
    </rPh>
    <rPh sb="30" eb="32">
      <t>イドウ</t>
    </rPh>
    <phoneticPr fontId="3"/>
  </si>
  <si>
    <t>入力してから使用する</t>
    <phoneticPr fontId="3" type="Hiragana"/>
  </si>
  <si>
    <t>下の【下請関係情報】を</t>
    <rPh sb="0" eb="1">
      <t>した</t>
    </rPh>
    <rPh sb="3" eb="5">
      <t>したうけ</t>
    </rPh>
    <rPh sb="5" eb="7">
      <t>かんけい</t>
    </rPh>
    <rPh sb="7" eb="9">
      <t>じょうほう</t>
    </rPh>
    <phoneticPr fontId="3" type="Hiragana"/>
  </si>
  <si>
    <t>令和　 年　 月　 日</t>
    <rPh sb="0" eb="2">
      <t>レイワ</t>
    </rPh>
    <rPh sb="4" eb="5">
      <t>ネン</t>
    </rPh>
    <rPh sb="7" eb="8">
      <t>ガツ</t>
    </rPh>
    <rPh sb="10" eb="11">
      <t>ヒ</t>
    </rPh>
    <phoneticPr fontId="3"/>
  </si>
  <si>
    <t>無</t>
    <rPh sb="0" eb="1">
      <t>ナ</t>
    </rPh>
    <phoneticPr fontId="37"/>
  </si>
  <si>
    <t>有</t>
    <rPh sb="0" eb="1">
      <t>あり</t>
    </rPh>
    <phoneticPr fontId="3" type="Hiragana"/>
  </si>
  <si>
    <t>工事の場合→建設業許可における許可番号許可「般-○○ 第○○○○○○号」、委託の場合→(市)業者番号10ケタ若しくは(県)有資格者名簿の番号12ケタ　</t>
    <rPh sb="0" eb="2">
      <t>コウジ</t>
    </rPh>
    <rPh sb="3" eb="5">
      <t>バアイ</t>
    </rPh>
    <rPh sb="6" eb="9">
      <t>ケンセツギョウ</t>
    </rPh>
    <rPh sb="9" eb="11">
      <t>キョカ</t>
    </rPh>
    <rPh sb="15" eb="17">
      <t>キョカ</t>
    </rPh>
    <rPh sb="17" eb="19">
      <t>バンゴウ</t>
    </rPh>
    <rPh sb="19" eb="21">
      <t>キョカ</t>
    </rPh>
    <rPh sb="22" eb="23">
      <t>ハン</t>
    </rPh>
    <rPh sb="27" eb="28">
      <t>ダイ</t>
    </rPh>
    <rPh sb="34" eb="35">
      <t>ゴウ</t>
    </rPh>
    <rPh sb="37" eb="39">
      <t>イタク</t>
    </rPh>
    <rPh sb="40" eb="42">
      <t>バアイ</t>
    </rPh>
    <rPh sb="44" eb="45">
      <t>シ</t>
    </rPh>
    <rPh sb="46" eb="48">
      <t>ギョウシャ</t>
    </rPh>
    <rPh sb="48" eb="50">
      <t>バンゴウ</t>
    </rPh>
    <rPh sb="59" eb="60">
      <t>ケン</t>
    </rPh>
    <rPh sb="61" eb="65">
      <t>ユウシカクシャ</t>
    </rPh>
    <rPh sb="65" eb="67">
      <t>メイボ</t>
    </rPh>
    <rPh sb="68" eb="70">
      <t>バンゴウ</t>
    </rPh>
    <phoneticPr fontId="37"/>
  </si>
  <si>
    <t>無□</t>
  </si>
  <si>
    <t>取説・目次へ戻る</t>
    <phoneticPr fontId="3"/>
  </si>
  <si>
    <r>
      <t>【目次】　</t>
    </r>
    <r>
      <rPr>
        <b/>
        <sz val="10"/>
        <color indexed="10"/>
        <rFont val="ＭＳ Ｐゴシック"/>
        <family val="3"/>
        <charset val="128"/>
      </rPr>
      <t>(下線部タイトルをクリックで当該シートへ移動する)　　 (各シートの欄外右上に本シートへのリンクがある)</t>
    </r>
    <rPh sb="1" eb="3">
      <t>モクジ</t>
    </rPh>
    <rPh sb="6" eb="8">
      <t>カセン</t>
    </rPh>
    <rPh sb="8" eb="9">
      <t>ブ</t>
    </rPh>
    <rPh sb="19" eb="21">
      <t>トウガイ</t>
    </rPh>
    <rPh sb="25" eb="27">
      <t>イドウ</t>
    </rPh>
    <phoneticPr fontId="3"/>
  </si>
  <si>
    <t>工事作業所災害防止協議会兼施工体系図</t>
    <phoneticPr fontId="3" type="Hiragana"/>
  </si>
  <si>
    <t>.02</t>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</si>
</sst>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5" formatCode="&quot;¥&quot;#,##0;&quot;¥&quot;\-#,##0"/>
    <numFmt numFmtId="176" formatCode="0_);[Red]\(0\)"/>
    <numFmt numFmtId="179" formatCode="#,##0_ "/>
    <numFmt numFmtId="186" formatCode="[$-411]ggge&quot;年&quot;m&quot;月&quot;d&quot;日&quot;;@"/>
    <numFmt numFmtId="191" formatCode="&quot;ver.&quot;0.00"/>
    <numFmt numFmtId="192" formatCode="[$-F800]dddd\,\ mmmm\ dd\,\ yyyy"/>
    <numFmt numFmtId="194" formatCode="[$-411]ggge&quot;年&quot;m&quot;月&quot;d&quot;日 ～&quot;;@"/>
    <numFmt numFmtId="198" formatCode="&quot;第 &quot;000000&quot; 号&quot;"/>
    <numFmt numFmtId="201" formatCode="\-General"/>
    <numFmt numFmtId="202" formatCode="@&quot;工&quot;&quot;事&quot;&quot;業&quot;"/>
    <numFmt numFmtId="205" formatCode="#,###&quot;円&quot;"/>
    <numFmt numFmtId="206" formatCode="000000"/>
    <numFmt numFmtId="208" formatCode="@&quot;許可&quot;"/>
  </numFmts>
  <fonts count="78">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6"/>
      <name val="ＭＳ 明朝"/>
      <family val="1"/>
      <charset val="128"/>
    </font>
    <font>
      <u/>
      <sz val="11"/>
      <name val="ＭＳ 明朝"/>
      <family val="1"/>
      <charset val="128"/>
    </font>
    <font>
      <b/>
      <sz val="20"/>
      <name val="ＭＳ 明朝"/>
      <family val="1"/>
      <charset val="128"/>
    </font>
    <font>
      <b/>
      <sz val="16"/>
      <name val="ＭＳ 明朝"/>
      <family val="1"/>
      <charset val="128"/>
    </font>
    <font>
      <sz val="12"/>
      <name val="ＭＳ 明朝"/>
      <family val="1"/>
      <charset val="128"/>
    </font>
    <font>
      <sz val="8"/>
      <name val="ＭＳ 明朝"/>
      <family val="1"/>
      <charset val="128"/>
    </font>
    <font>
      <sz val="9"/>
      <name val="ＭＳ 明朝"/>
      <family val="1"/>
      <charset val="128"/>
    </font>
    <font>
      <u/>
      <sz val="14.3"/>
      <color indexed="12"/>
      <name val="ＭＳ Ｐゴシック"/>
      <family val="3"/>
      <charset val="128"/>
    </font>
    <font>
      <sz val="14"/>
      <name val="ＭＳ 明朝"/>
      <family val="1"/>
      <charset val="128"/>
    </font>
    <font>
      <b/>
      <sz val="12"/>
      <name val="ＭＳ 明朝"/>
      <family val="1"/>
      <charset val="128"/>
    </font>
    <font>
      <b/>
      <sz val="11"/>
      <name val="ＭＳ 明朝"/>
      <family val="1"/>
      <charset val="128"/>
    </font>
    <font>
      <b/>
      <sz val="18"/>
      <name val="ＭＳ 明朝"/>
      <family val="1"/>
      <charset val="128"/>
    </font>
    <font>
      <sz val="24"/>
      <name val="ＭＳ 明朝"/>
      <family val="1"/>
      <charset val="128"/>
    </font>
    <font>
      <sz val="22"/>
      <name val="ＭＳ 明朝"/>
      <family val="1"/>
      <charset val="128"/>
    </font>
    <font>
      <sz val="6"/>
      <name val="ＭＳ 明朝"/>
      <family val="1"/>
      <charset val="128"/>
    </font>
    <font>
      <b/>
      <sz val="24"/>
      <name val="ＭＳ 明朝"/>
      <family val="1"/>
      <charset val="128"/>
    </font>
    <font>
      <sz val="20"/>
      <name val="ＭＳ 明朝"/>
      <family val="1"/>
      <charset val="128"/>
    </font>
    <font>
      <sz val="18"/>
      <name val="ＭＳ 明朝"/>
      <family val="1"/>
      <charset val="128"/>
    </font>
    <font>
      <b/>
      <u/>
      <sz val="14"/>
      <name val="ＭＳ Ｐゴシック"/>
      <family val="3"/>
      <charset val="128"/>
    </font>
    <font>
      <b/>
      <sz val="11"/>
      <name val="ＭＳ Ｐゴシック"/>
      <family val="3"/>
      <charset val="128"/>
    </font>
    <font>
      <sz val="9"/>
      <name val="ＭＳ Ｐゴシック"/>
      <family val="3"/>
      <charset val="128"/>
    </font>
    <font>
      <b/>
      <sz val="2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18"/>
      <name val="ＭＳ Ｐゴシック"/>
      <family val="3"/>
      <charset val="128"/>
    </font>
    <font>
      <sz val="8"/>
      <color indexed="8"/>
      <name val="ＭＳ 明朝"/>
      <family val="1"/>
      <charset val="128"/>
    </font>
    <font>
      <sz val="11"/>
      <color indexed="8"/>
      <name val="ＭＳ 明朝"/>
      <family val="1"/>
      <charset val="128"/>
    </font>
    <font>
      <sz val="12"/>
      <name val="HG丸ｺﾞｼｯｸM-PRO"/>
      <family val="3"/>
      <charset val="128"/>
    </font>
    <font>
      <sz val="10"/>
      <name val="HG丸ｺﾞｼｯｸM-PRO"/>
      <family val="3"/>
      <charset val="128"/>
    </font>
    <font>
      <b/>
      <sz val="16"/>
      <name val="HG丸ｺﾞｼｯｸM-PRO"/>
      <family val="3"/>
      <charset val="128"/>
    </font>
    <font>
      <sz val="14"/>
      <name val="HG丸ｺﾞｼｯｸM-PRO"/>
      <family val="3"/>
      <charset val="128"/>
    </font>
    <font>
      <sz val="6"/>
      <name val="ＭＳ Ｐ明朝"/>
      <family val="1"/>
      <charset val="128"/>
    </font>
    <font>
      <sz val="6"/>
      <name val="HG丸ｺﾞｼｯｸM-PRO"/>
      <family val="3"/>
      <charset val="128"/>
    </font>
    <font>
      <sz val="8"/>
      <name val="HG丸ｺﾞｼｯｸM-PRO"/>
      <family val="3"/>
      <charset val="128"/>
    </font>
    <font>
      <sz val="11"/>
      <name val="HG丸ｺﾞｼｯｸM-PRO"/>
      <family val="3"/>
      <charset val="128"/>
    </font>
    <font>
      <sz val="9.5"/>
      <name val="ＭＳ 明朝"/>
      <family val="1"/>
      <charset val="128"/>
    </font>
    <font>
      <sz val="10.5"/>
      <name val="ＭＳ 明朝"/>
      <family val="1"/>
      <charset val="128"/>
    </font>
    <font>
      <sz val="8.5"/>
      <name val="ＭＳ 明朝"/>
      <family val="1"/>
      <charset val="128"/>
    </font>
    <font>
      <b/>
      <sz val="11"/>
      <color indexed="81"/>
      <name val="MS P ゴシック"/>
      <family val="3"/>
      <charset val="128"/>
    </font>
    <font>
      <u/>
      <sz val="11"/>
      <color indexed="12"/>
      <name val="ＭＳ Ｐゴシック"/>
      <family val="3"/>
      <charset val="128"/>
    </font>
    <font>
      <sz val="10"/>
      <name val="ＭＳ Ｐゴシック"/>
      <family val="3"/>
      <charset val="128"/>
    </font>
    <font>
      <sz val="11"/>
      <color indexed="81"/>
      <name val="MS P ゴシック"/>
      <family val="3"/>
      <charset val="128"/>
    </font>
    <font>
      <b/>
      <sz val="11"/>
      <color indexed="10"/>
      <name val="MS P ゴシック"/>
      <family val="3"/>
      <charset val="128"/>
    </font>
    <font>
      <u/>
      <sz val="10"/>
      <color indexed="12"/>
      <name val="ＭＳ Ｐゴシック"/>
      <family val="3"/>
      <charset val="128"/>
    </font>
    <font>
      <sz val="10"/>
      <color indexed="81"/>
      <name val="MS P ゴシック"/>
      <family val="3"/>
      <charset val="128"/>
    </font>
    <font>
      <b/>
      <sz val="10"/>
      <color indexed="81"/>
      <name val="MS P ゴシック"/>
      <family val="3"/>
      <charset val="128"/>
    </font>
    <font>
      <b/>
      <sz val="24"/>
      <name val="ＭＳ Ｐ明朝"/>
      <family val="1"/>
      <charset val="128"/>
    </font>
    <font>
      <sz val="12"/>
      <name val="ＭＳ Ｐゴシック"/>
      <family val="3"/>
      <charset val="128"/>
    </font>
    <font>
      <sz val="24"/>
      <name val="ＭＳ Ｐ明朝"/>
      <family val="1"/>
      <charset val="128"/>
    </font>
    <font>
      <sz val="22"/>
      <color indexed="81"/>
      <name val="MS P ゴシック"/>
      <family val="3"/>
      <charset val="128"/>
    </font>
    <font>
      <sz val="22"/>
      <color indexed="10"/>
      <name val="MS P ゴシック"/>
      <family val="3"/>
      <charset val="128"/>
    </font>
    <font>
      <b/>
      <u/>
      <sz val="36"/>
      <color indexed="12"/>
      <name val="ＭＳ Ｐゴシック"/>
      <family val="3"/>
      <charset val="128"/>
    </font>
    <font>
      <b/>
      <sz val="10"/>
      <name val="HG丸ｺﾞｼｯｸM-PRO"/>
      <family val="3"/>
      <charset val="128"/>
    </font>
    <font>
      <b/>
      <sz val="10"/>
      <color indexed="10"/>
      <name val="ＭＳ Ｐゴシック"/>
      <family val="3"/>
      <charset val="128"/>
    </font>
    <font>
      <sz val="11"/>
      <color rgb="FFFF0000"/>
      <name val="ＭＳ 明朝"/>
      <family val="1"/>
      <charset val="128"/>
    </font>
    <font>
      <sz val="11"/>
      <color theme="1"/>
      <name val="ＭＳ 明朝"/>
      <family val="1"/>
      <charset val="128"/>
    </font>
    <font>
      <sz val="8"/>
      <color theme="1"/>
      <name val="ＭＳ 明朝"/>
      <family val="1"/>
      <charset val="128"/>
    </font>
    <font>
      <sz val="11"/>
      <color rgb="FFFF0000"/>
      <name val="ＭＳ Ｐゴシック"/>
      <family val="3"/>
      <charset val="128"/>
    </font>
    <font>
      <u/>
      <sz val="14.3"/>
      <color rgb="FFFFFF00"/>
      <name val="ＭＳ Ｐゴシック"/>
      <family val="3"/>
      <charset val="128"/>
    </font>
    <font>
      <b/>
      <sz val="16"/>
      <color rgb="FFFFFF00"/>
      <name val="ＭＳ 明朝"/>
      <family val="1"/>
      <charset val="128"/>
    </font>
    <font>
      <sz val="11"/>
      <color rgb="FFFFFF00"/>
      <name val="ＭＳ 明朝"/>
      <family val="1"/>
      <charset val="128"/>
    </font>
    <font>
      <sz val="12"/>
      <color rgb="FF000000"/>
      <name val="ＭＳ Ｐ明朝"/>
      <family val="1"/>
      <charset val="128"/>
    </font>
    <font>
      <sz val="8"/>
      <color rgb="FF000000"/>
      <name val="ＭＳ Ｐ明朝"/>
      <family val="1"/>
      <charset val="128"/>
    </font>
    <font>
      <sz val="28"/>
      <color rgb="FF000000"/>
      <name val="ＭＳ Ｐ明朝"/>
      <family val="1"/>
      <charset val="128"/>
    </font>
    <font>
      <sz val="10"/>
      <color rgb="FF000000"/>
      <name val="ＭＳ Ｐ明朝"/>
      <family val="1"/>
      <charset val="128"/>
    </font>
    <font>
      <sz val="11"/>
      <color rgb="FF000000"/>
      <name val="ＭＳ Ｐ明朝"/>
      <family val="1"/>
      <charset val="128"/>
    </font>
    <font>
      <sz val="24"/>
      <color rgb="FF000000"/>
      <name val="ＭＳ Ｐ明朝"/>
      <family val="1"/>
      <charset val="128"/>
    </font>
    <font>
      <b/>
      <sz val="24"/>
      <color rgb="FF000000"/>
      <name val="ＭＳ Ｐ明朝"/>
      <family val="1"/>
      <charset val="128"/>
    </font>
    <font>
      <b/>
      <i/>
      <sz val="11"/>
      <color rgb="FFFF0000"/>
      <name val="ＭＳ Ｐゴシック"/>
      <family val="3"/>
      <charset val="128"/>
    </font>
    <font>
      <b/>
      <sz val="11"/>
      <color rgb="FFFF0000"/>
      <name val="ＭＳ Ｐゴシック"/>
      <family val="3"/>
      <charset val="128"/>
    </font>
    <font>
      <sz val="20"/>
      <color theme="1"/>
      <name val="ＭＳ 明朝"/>
      <family val="1"/>
      <charset val="128"/>
    </font>
    <font>
      <sz val="60"/>
      <color rgb="FF000000"/>
      <name val="ＭＳ Ｐ明朝"/>
      <family val="1"/>
      <charset val="128"/>
    </font>
  </fonts>
  <fills count="1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FFFF"/>
        <bgColor rgb="FFFFFFCC"/>
      </patternFill>
    </fill>
    <fill>
      <patternFill patternType="solid">
        <fgColor rgb="FF99FFCC"/>
        <bgColor indexed="64"/>
      </patternFill>
    </fill>
    <fill>
      <patternFill patternType="solid">
        <fgColor theme="0"/>
        <bgColor indexed="64"/>
      </patternFill>
    </fill>
    <fill>
      <patternFill patternType="solid">
        <fgColor theme="8" tint="0.59999389629810485"/>
        <bgColor indexed="64"/>
      </patternFill>
    </fill>
    <fill>
      <patternFill patternType="solid">
        <fgColor rgb="FFFF99FF"/>
        <bgColor indexed="64"/>
      </patternFill>
    </fill>
    <fill>
      <patternFill patternType="solid">
        <fgColor rgb="FFFFFF00"/>
        <bgColor rgb="FFFFFFCC"/>
      </patternFill>
    </fill>
    <fill>
      <patternFill patternType="solid">
        <fgColor theme="0"/>
        <bgColor rgb="FFFFFFCC"/>
      </patternFill>
    </fill>
    <fill>
      <patternFill patternType="solid">
        <fgColor rgb="FF76F4FA"/>
        <bgColor indexed="64"/>
      </patternFill>
    </fill>
    <fill>
      <patternFill patternType="solid">
        <fgColor rgb="FFFF89FF"/>
        <bgColor indexed="64"/>
      </patternFill>
    </fill>
    <fill>
      <patternFill patternType="solid">
        <fgColor rgb="FFFFC000"/>
        <bgColor indexed="64"/>
      </patternFill>
    </fill>
  </fills>
  <borders count="15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diagonal/>
    </border>
    <border>
      <left style="thick">
        <color indexed="64"/>
      </left>
      <right/>
      <top/>
      <bottom/>
      <diagonal/>
    </border>
    <border>
      <left/>
      <right/>
      <top style="thick">
        <color indexed="64"/>
      </top>
      <bottom/>
      <diagonal/>
    </border>
    <border>
      <left style="thick">
        <color indexed="64"/>
      </left>
      <right/>
      <top style="thick">
        <color indexed="64"/>
      </top>
      <bottom/>
      <diagonal/>
    </border>
    <border>
      <left style="thin">
        <color indexed="64"/>
      </left>
      <right style="thick">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top/>
      <bottom/>
      <diagonal/>
    </border>
    <border>
      <left style="dotted">
        <color indexed="64"/>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style="thin">
        <color indexed="64"/>
      </bottom>
      <diagonal/>
    </border>
    <border>
      <left style="dotted">
        <color indexed="64"/>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dotted">
        <color indexed="64"/>
      </bottom>
      <diagonal/>
    </border>
    <border>
      <left/>
      <right style="dotted">
        <color indexed="64"/>
      </right>
      <top/>
      <bottom/>
      <diagonal/>
    </border>
    <border>
      <left/>
      <right style="dotted">
        <color indexed="64"/>
      </right>
      <top/>
      <bottom style="dotted">
        <color indexed="64"/>
      </bottom>
      <diagonal/>
    </border>
    <border>
      <left/>
      <right style="dotted">
        <color indexed="64"/>
      </right>
      <top style="dotted">
        <color indexed="64"/>
      </top>
      <bottom/>
      <diagonal/>
    </border>
    <border>
      <left style="thin">
        <color indexed="64"/>
      </left>
      <right style="double">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thin">
        <color indexed="64"/>
      </top>
      <bottom style="hair">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style="thin">
        <color indexed="64"/>
      </top>
      <bottom style="thick">
        <color indexed="64"/>
      </bottom>
      <diagonal/>
    </border>
    <border>
      <left/>
      <right style="thick">
        <color indexed="64"/>
      </right>
      <top style="thick">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ck">
        <color rgb="FFFF0000"/>
      </top>
      <bottom/>
      <diagonal/>
    </border>
    <border>
      <left/>
      <right/>
      <top/>
      <bottom style="thick">
        <color rgb="FFFF0000"/>
      </bottom>
      <diagonal/>
    </border>
    <border>
      <left style="thick">
        <color rgb="FFFF0000"/>
      </left>
      <right/>
      <top/>
      <bottom/>
      <diagonal/>
    </border>
    <border>
      <left style="thick">
        <color rgb="FFFF0000"/>
      </left>
      <right/>
      <top style="thick">
        <color rgb="FFFF0000"/>
      </top>
      <bottom/>
      <diagonal/>
    </border>
    <border>
      <left style="thick">
        <color rgb="FFFF0000"/>
      </left>
      <right/>
      <top/>
      <bottom style="thick">
        <color rgb="FFFF0000"/>
      </bottom>
      <diagonal/>
    </border>
    <border>
      <left/>
      <right style="thick">
        <color rgb="FFFF0000"/>
      </right>
      <top style="thick">
        <color rgb="FFFF0000"/>
      </top>
      <bottom/>
      <diagonal/>
    </border>
    <border>
      <left/>
      <right style="thick">
        <color rgb="FFFF0000"/>
      </right>
      <top/>
      <bottom/>
      <diagonal/>
    </border>
    <border>
      <left/>
      <right style="thick">
        <color rgb="FFFF0000"/>
      </right>
      <top/>
      <bottom style="thick">
        <color rgb="FFFF0000"/>
      </bottom>
      <diagonal/>
    </border>
  </borders>
  <cellStyleXfs count="14">
    <xf numFmtId="0" fontId="0" fillId="0" borderId="0"/>
    <xf numFmtId="0" fontId="1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29" fillId="0" borderId="0">
      <alignment vertical="center"/>
    </xf>
    <xf numFmtId="0" fontId="1" fillId="0" borderId="0"/>
    <xf numFmtId="0" fontId="1" fillId="0" borderId="0"/>
    <xf numFmtId="0" fontId="1" fillId="0" borderId="0">
      <alignment vertical="center"/>
    </xf>
    <xf numFmtId="0" fontId="1" fillId="0" borderId="0">
      <alignment vertical="center"/>
    </xf>
    <xf numFmtId="0" fontId="2" fillId="0" borderId="0"/>
    <xf numFmtId="0" fontId="1" fillId="0" borderId="0"/>
  </cellStyleXfs>
  <cellXfs count="1888">
    <xf numFmtId="0" fontId="0" fillId="0" borderId="0" xfId="0"/>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distributed"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7" fillId="0" borderId="0" xfId="0" applyFont="1" applyBorder="1" applyAlignment="1">
      <alignment horizontal="left"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right" vertical="center"/>
    </xf>
    <xf numFmtId="0" fontId="2" fillId="0" borderId="1" xfId="0" applyFont="1" applyBorder="1" applyAlignment="1">
      <alignment horizontal="distributed" vertical="center"/>
    </xf>
    <xf numFmtId="0" fontId="2" fillId="0" borderId="7" xfId="0" applyFont="1" applyBorder="1" applyAlignment="1">
      <alignment horizontal="distributed" vertical="center"/>
    </xf>
    <xf numFmtId="0" fontId="2" fillId="0" borderId="8"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xf>
    <xf numFmtId="0" fontId="2" fillId="0" borderId="7" xfId="0" applyFont="1" applyBorder="1" applyAlignment="1">
      <alignment horizontal="left" vertical="center"/>
    </xf>
    <xf numFmtId="0" fontId="10" fillId="0" borderId="1" xfId="0" applyFont="1" applyBorder="1" applyAlignment="1">
      <alignment horizontal="distributed"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10" fillId="0" borderId="1" xfId="0" applyNumberFormat="1" applyFont="1" applyBorder="1" applyAlignment="1">
      <alignment horizontal="distributed" vertical="center"/>
    </xf>
    <xf numFmtId="49" fontId="2" fillId="0" borderId="1" xfId="0" applyNumberFormat="1" applyFont="1" applyBorder="1" applyAlignment="1">
      <alignment vertical="center"/>
    </xf>
    <xf numFmtId="49" fontId="2" fillId="0" borderId="7" xfId="0" applyNumberFormat="1" applyFont="1" applyBorder="1" applyAlignment="1">
      <alignment horizontal="left" vertical="center"/>
    </xf>
    <xf numFmtId="49" fontId="2" fillId="0" borderId="7"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10" fillId="0" borderId="7" xfId="0" applyNumberFormat="1" applyFont="1" applyBorder="1" applyAlignment="1">
      <alignment horizontal="right" vertical="center"/>
    </xf>
    <xf numFmtId="49" fontId="2" fillId="0" borderId="7" xfId="0" applyNumberFormat="1" applyFont="1" applyBorder="1" applyAlignment="1">
      <alignment horizontal="right" vertical="center"/>
    </xf>
    <xf numFmtId="49" fontId="10" fillId="0" borderId="1" xfId="0" applyNumberFormat="1" applyFont="1" applyBorder="1" applyAlignment="1">
      <alignment horizontal="right" vertical="center"/>
    </xf>
    <xf numFmtId="49" fontId="2" fillId="0" borderId="1" xfId="0" applyNumberFormat="1" applyFont="1" applyBorder="1" applyAlignment="1">
      <alignment horizontal="right" vertical="center"/>
    </xf>
    <xf numFmtId="0" fontId="2" fillId="0" borderId="8" xfId="0" applyFont="1" applyBorder="1" applyAlignment="1">
      <alignment horizontal="distributed"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vertical="center"/>
    </xf>
    <xf numFmtId="0" fontId="2" fillId="0" borderId="22" xfId="0" applyFont="1" applyBorder="1" applyAlignment="1">
      <alignment vertical="center"/>
    </xf>
    <xf numFmtId="0" fontId="2" fillId="0" borderId="25" xfId="0" applyFont="1" applyBorder="1" applyAlignment="1">
      <alignment vertical="center"/>
    </xf>
    <xf numFmtId="0" fontId="8" fillId="0" borderId="0" xfId="0" applyFont="1" applyAlignment="1">
      <alignment horizontal="center" vertical="center"/>
    </xf>
    <xf numFmtId="0" fontId="13" fillId="0" borderId="0" xfId="10" applyFont="1">
      <alignment vertical="center"/>
    </xf>
    <xf numFmtId="0" fontId="13" fillId="0" borderId="0" xfId="10" applyFont="1" applyAlignment="1">
      <alignment vertical="center"/>
    </xf>
    <xf numFmtId="0" fontId="13" fillId="0" borderId="0" xfId="10" applyFont="1" applyAlignment="1">
      <alignment horizontal="right" vertical="center"/>
    </xf>
    <xf numFmtId="0" fontId="13" fillId="0" borderId="0" xfId="10" applyFont="1" applyAlignment="1">
      <alignment horizontal="left" vertical="center"/>
    </xf>
    <xf numFmtId="0" fontId="9" fillId="0" borderId="0" xfId="10" applyFont="1">
      <alignment vertical="center"/>
    </xf>
    <xf numFmtId="0" fontId="9" fillId="0" borderId="9" xfId="10" applyFont="1" applyBorder="1" applyAlignment="1">
      <alignment horizontal="distributed" vertical="center"/>
    </xf>
    <xf numFmtId="0" fontId="9" fillId="0" borderId="26" xfId="10" applyFont="1" applyBorder="1" applyAlignment="1">
      <alignment horizontal="right" vertical="center"/>
    </xf>
    <xf numFmtId="0" fontId="9" fillId="0" borderId="27" xfId="10" applyFont="1" applyBorder="1" applyAlignment="1">
      <alignment horizontal="center" vertical="center"/>
    </xf>
    <xf numFmtId="0" fontId="9" fillId="0" borderId="0" xfId="10" applyFont="1" applyBorder="1" applyAlignment="1">
      <alignment horizontal="distributed" vertical="center"/>
    </xf>
    <xf numFmtId="0" fontId="9" fillId="0" borderId="0" xfId="10" applyFont="1" applyBorder="1" applyAlignment="1">
      <alignment vertical="center"/>
    </xf>
    <xf numFmtId="0" fontId="9" fillId="0" borderId="28" xfId="10" applyFont="1" applyBorder="1" applyAlignment="1">
      <alignment vertical="center"/>
    </xf>
    <xf numFmtId="0" fontId="9" fillId="0" borderId="29" xfId="10" applyFont="1" applyBorder="1" applyAlignment="1">
      <alignment vertical="center"/>
    </xf>
    <xf numFmtId="0" fontId="9" fillId="0" borderId="30" xfId="10" applyFont="1" applyBorder="1" applyAlignment="1">
      <alignment vertical="center"/>
    </xf>
    <xf numFmtId="0" fontId="9" fillId="0" borderId="29" xfId="10" applyFont="1" applyBorder="1" applyAlignment="1">
      <alignment horizontal="right" vertical="center"/>
    </xf>
    <xf numFmtId="0" fontId="2" fillId="0" borderId="1" xfId="0" applyFont="1" applyBorder="1" applyAlignment="1">
      <alignment vertical="center" wrapText="1"/>
    </xf>
    <xf numFmtId="0" fontId="2" fillId="0" borderId="7" xfId="0" applyFont="1" applyBorder="1" applyAlignment="1">
      <alignment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xf>
    <xf numFmtId="0" fontId="2" fillId="2" borderId="0" xfId="0" applyFont="1" applyFill="1" applyBorder="1" applyAlignment="1">
      <alignment vertical="center"/>
    </xf>
    <xf numFmtId="0" fontId="60" fillId="2" borderId="0" xfId="0" applyFont="1" applyFill="1" applyBorder="1" applyAlignment="1">
      <alignment vertical="center"/>
    </xf>
    <xf numFmtId="0" fontId="9" fillId="0" borderId="31" xfId="10" applyFont="1" applyBorder="1" applyAlignment="1">
      <alignment horizontal="center" vertical="center"/>
    </xf>
    <xf numFmtId="0" fontId="2" fillId="0" borderId="2" xfId="0" applyFont="1" applyBorder="1" applyAlignment="1">
      <alignment horizontal="center" vertical="center"/>
    </xf>
    <xf numFmtId="49" fontId="2" fillId="0" borderId="0" xfId="0" applyNumberFormat="1" applyFont="1" applyBorder="1" applyAlignment="1">
      <alignment horizontal="center" vertical="center"/>
    </xf>
    <xf numFmtId="49" fontId="2" fillId="0" borderId="6" xfId="0" applyNumberFormat="1" applyFont="1" applyBorder="1" applyAlignment="1">
      <alignment vertical="center"/>
    </xf>
    <xf numFmtId="49" fontId="2" fillId="0" borderId="8" xfId="0" applyNumberFormat="1" applyFont="1" applyBorder="1" applyAlignment="1">
      <alignment vertical="center"/>
    </xf>
    <xf numFmtId="49" fontId="2" fillId="0" borderId="4" xfId="0" applyNumberFormat="1" applyFont="1" applyBorder="1" applyAlignment="1">
      <alignment vertical="center"/>
    </xf>
    <xf numFmtId="49" fontId="2" fillId="0" borderId="5" xfId="0" applyNumberFormat="1" applyFont="1" applyBorder="1" applyAlignment="1">
      <alignment vertical="center"/>
    </xf>
    <xf numFmtId="49" fontId="2" fillId="0" borderId="0" xfId="0" applyNumberFormat="1" applyFont="1" applyBorder="1" applyAlignment="1">
      <alignment horizontal="right" vertical="center"/>
    </xf>
    <xf numFmtId="0" fontId="2" fillId="0" borderId="2" xfId="0" applyFont="1" applyBorder="1" applyAlignment="1">
      <alignment horizontal="left" vertical="center" indent="1"/>
    </xf>
    <xf numFmtId="0" fontId="2" fillId="0" borderId="10" xfId="0" applyFont="1" applyBorder="1" applyAlignment="1">
      <alignment horizontal="left" vertical="center"/>
    </xf>
    <xf numFmtId="0" fontId="2" fillId="0" borderId="8" xfId="0" applyFont="1" applyBorder="1" applyAlignment="1">
      <alignment horizontal="left" vertical="center"/>
    </xf>
    <xf numFmtId="49" fontId="2" fillId="0" borderId="0" xfId="0" applyNumberFormat="1" applyFont="1" applyBorder="1" applyAlignment="1">
      <alignment horizontal="left" vertical="center"/>
    </xf>
    <xf numFmtId="49" fontId="2" fillId="0" borderId="11" xfId="0" applyNumberFormat="1" applyFont="1" applyBorder="1" applyAlignment="1">
      <alignment horizontal="center" vertical="center"/>
    </xf>
    <xf numFmtId="49" fontId="2" fillId="0" borderId="1" xfId="0" applyNumberFormat="1" applyFont="1" applyBorder="1" applyAlignment="1">
      <alignment horizontal="distributed" vertical="center"/>
    </xf>
    <xf numFmtId="0" fontId="2" fillId="0" borderId="22" xfId="0" applyFont="1" applyBorder="1" applyAlignment="1">
      <alignment vertical="center" wrapText="1"/>
    </xf>
    <xf numFmtId="0" fontId="2" fillId="0" borderId="23" xfId="0" applyFont="1" applyBorder="1" applyAlignment="1">
      <alignment vertical="center"/>
    </xf>
    <xf numFmtId="0" fontId="2" fillId="0" borderId="21" xfId="0" applyFont="1" applyBorder="1" applyAlignment="1">
      <alignment vertical="center"/>
    </xf>
    <xf numFmtId="0" fontId="8" fillId="0" borderId="0" xfId="0" applyFont="1" applyAlignment="1">
      <alignment vertical="center"/>
    </xf>
    <xf numFmtId="0" fontId="2" fillId="0" borderId="8" xfId="13" applyFont="1" applyBorder="1"/>
    <xf numFmtId="0" fontId="2" fillId="0" borderId="7" xfId="13" applyFont="1" applyBorder="1"/>
    <xf numFmtId="0" fontId="2" fillId="0" borderId="6" xfId="13" applyFont="1" applyBorder="1"/>
    <xf numFmtId="0" fontId="2" fillId="0" borderId="5" xfId="13" applyFont="1" applyBorder="1"/>
    <xf numFmtId="0" fontId="2" fillId="0" borderId="0" xfId="13" applyFont="1" applyBorder="1"/>
    <xf numFmtId="0" fontId="2" fillId="0" borderId="4" xfId="13" applyFont="1" applyBorder="1"/>
    <xf numFmtId="0" fontId="2" fillId="0" borderId="3" xfId="13" applyFont="1" applyBorder="1"/>
    <xf numFmtId="0" fontId="9" fillId="0" borderId="2" xfId="13" applyFont="1" applyBorder="1" applyAlignment="1">
      <alignment horizontal="center"/>
    </xf>
    <xf numFmtId="0" fontId="2" fillId="0" borderId="30" xfId="13" applyFont="1" applyBorder="1"/>
    <xf numFmtId="0" fontId="2" fillId="0" borderId="28" xfId="13" applyFont="1" applyBorder="1"/>
    <xf numFmtId="0" fontId="9" fillId="0" borderId="4" xfId="13" applyFont="1" applyBorder="1" applyAlignment="1">
      <alignment horizontal="center"/>
    </xf>
    <xf numFmtId="0" fontId="9" fillId="0" borderId="4" xfId="13" applyFont="1" applyBorder="1" applyAlignment="1">
      <alignment horizontal="center" vertical="center"/>
    </xf>
    <xf numFmtId="0" fontId="2" fillId="0" borderId="0" xfId="13" applyFont="1"/>
    <xf numFmtId="0" fontId="2" fillId="0" borderId="32" xfId="13" applyFont="1" applyBorder="1"/>
    <xf numFmtId="0" fontId="9" fillId="0" borderId="7" xfId="13" applyFont="1" applyBorder="1" applyAlignment="1">
      <alignment horizontal="center" vertical="center"/>
    </xf>
    <xf numFmtId="0" fontId="2" fillId="0" borderId="33" xfId="13" applyFont="1" applyBorder="1"/>
    <xf numFmtId="0" fontId="9" fillId="0" borderId="1" xfId="13" applyFont="1" applyBorder="1" applyAlignment="1">
      <alignment horizontal="center" vertical="center"/>
    </xf>
    <xf numFmtId="0" fontId="2" fillId="0" borderId="2" xfId="13" applyFont="1" applyBorder="1"/>
    <xf numFmtId="0" fontId="2" fillId="0" borderId="34" xfId="13" applyFont="1" applyBorder="1"/>
    <xf numFmtId="0" fontId="2" fillId="0" borderId="35" xfId="13" applyFont="1" applyBorder="1"/>
    <xf numFmtId="0" fontId="2" fillId="0" borderId="36" xfId="13" applyFont="1" applyBorder="1"/>
    <xf numFmtId="0" fontId="2" fillId="0" borderId="35" xfId="13" applyFont="1" applyBorder="1" applyAlignment="1">
      <alignment horizontal="left" vertical="center"/>
    </xf>
    <xf numFmtId="0" fontId="2" fillId="0" borderId="37" xfId="13" applyFont="1" applyBorder="1"/>
    <xf numFmtId="0" fontId="2" fillId="0" borderId="38" xfId="13" applyFont="1" applyBorder="1"/>
    <xf numFmtId="0" fontId="2" fillId="0" borderId="35" xfId="13" applyFont="1" applyBorder="1" applyAlignment="1">
      <alignment horizontal="left" vertical="top"/>
    </xf>
    <xf numFmtId="0" fontId="2" fillId="2" borderId="27" xfId="13" applyFont="1" applyFill="1" applyBorder="1"/>
    <xf numFmtId="0" fontId="2" fillId="2" borderId="39" xfId="13" applyFont="1" applyFill="1" applyBorder="1"/>
    <xf numFmtId="0" fontId="9" fillId="0" borderId="0" xfId="0" applyFont="1" applyBorder="1" applyAlignment="1">
      <alignment horizontal="lef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4" fillId="0" borderId="0" xfId="0" applyFont="1" applyBorder="1" applyAlignment="1">
      <alignment vertical="top"/>
    </xf>
    <xf numFmtId="0" fontId="2" fillId="0" borderId="0" xfId="0" applyFont="1" applyBorder="1" applyAlignment="1">
      <alignment vertical="top"/>
    </xf>
    <xf numFmtId="0" fontId="2" fillId="0" borderId="0" xfId="0" applyFont="1" applyAlignment="1"/>
    <xf numFmtId="0" fontId="2" fillId="0" borderId="0" xfId="0" applyFont="1"/>
    <xf numFmtId="0" fontId="2" fillId="0" borderId="0" xfId="0" applyFont="1" applyBorder="1" applyAlignment="1">
      <alignment horizontal="center" vertical="top"/>
    </xf>
    <xf numFmtId="0" fontId="9" fillId="0" borderId="0" xfId="0" applyFont="1" applyAlignment="1"/>
    <xf numFmtId="0" fontId="9" fillId="0" borderId="12" xfId="0" applyFont="1" applyBorder="1" applyAlignment="1">
      <alignment vertical="center"/>
    </xf>
    <xf numFmtId="0" fontId="9" fillId="0" borderId="14" xfId="0" applyFont="1" applyBorder="1" applyAlignment="1">
      <alignment vertical="center"/>
    </xf>
    <xf numFmtId="0" fontId="2" fillId="0" borderId="12" xfId="0" applyFont="1" applyBorder="1" applyAlignment="1">
      <alignment horizontal="center" vertical="top"/>
    </xf>
    <xf numFmtId="0" fontId="2" fillId="0" borderId="13" xfId="0" applyFont="1" applyBorder="1" applyAlignment="1">
      <alignment horizontal="center" vertical="top"/>
    </xf>
    <xf numFmtId="0" fontId="2" fillId="0" borderId="13" xfId="0" applyFont="1" applyBorder="1" applyAlignment="1"/>
    <xf numFmtId="0" fontId="9" fillId="0" borderId="13" xfId="0" applyFont="1" applyBorder="1" applyAlignment="1"/>
    <xf numFmtId="0" fontId="9" fillId="0" borderId="13" xfId="0" applyFont="1" applyBorder="1" applyAlignment="1">
      <alignment vertical="center"/>
    </xf>
    <xf numFmtId="0" fontId="9" fillId="0" borderId="13" xfId="0" applyFont="1" applyBorder="1" applyAlignment="1">
      <alignment horizontal="center" vertical="center"/>
    </xf>
    <xf numFmtId="0" fontId="2" fillId="0" borderId="15" xfId="0" applyFont="1" applyBorder="1" applyAlignment="1">
      <alignment horizontal="center" vertical="top"/>
    </xf>
    <xf numFmtId="0" fontId="2" fillId="0" borderId="0" xfId="0" applyFont="1" applyBorder="1" applyAlignment="1"/>
    <xf numFmtId="0" fontId="9"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16" xfId="0" applyFont="1" applyBorder="1" applyAlignment="1">
      <alignment vertical="center"/>
    </xf>
    <xf numFmtId="0" fontId="2" fillId="0" borderId="17" xfId="0" applyFont="1" applyBorder="1" applyAlignment="1">
      <alignment horizontal="center" vertical="top"/>
    </xf>
    <xf numFmtId="0" fontId="2" fillId="0" borderId="7" xfId="0" applyFont="1" applyBorder="1" applyAlignment="1">
      <alignment horizontal="center" vertical="top"/>
    </xf>
    <xf numFmtId="0" fontId="2" fillId="0" borderId="7" xfId="0" applyFont="1" applyBorder="1" applyAlignment="1"/>
    <xf numFmtId="0" fontId="9" fillId="0" borderId="7" xfId="0" applyFont="1" applyBorder="1" applyAlignment="1"/>
    <xf numFmtId="0" fontId="9" fillId="0" borderId="7" xfId="0" applyFont="1" applyBorder="1" applyAlignment="1">
      <alignment vertical="center"/>
    </xf>
    <xf numFmtId="0" fontId="9" fillId="0" borderId="7" xfId="0" applyFont="1" applyBorder="1" applyAlignment="1">
      <alignment horizontal="center" vertical="center"/>
    </xf>
    <xf numFmtId="0" fontId="9" fillId="0" borderId="18" xfId="0" applyFont="1" applyBorder="1" applyAlignment="1">
      <alignment vertical="center"/>
    </xf>
    <xf numFmtId="0" fontId="9" fillId="0" borderId="17" xfId="0" applyFont="1" applyBorder="1" applyAlignment="1">
      <alignment horizontal="distributed" vertical="center"/>
    </xf>
    <xf numFmtId="0" fontId="9" fillId="0" borderId="6" xfId="0" applyFont="1" applyBorder="1" applyAlignment="1">
      <alignment vertical="center"/>
    </xf>
    <xf numFmtId="0" fontId="9" fillId="0" borderId="0" xfId="0" applyFont="1"/>
    <xf numFmtId="0" fontId="9" fillId="0" borderId="40" xfId="0" applyFont="1" applyBorder="1" applyAlignment="1">
      <alignment horizontal="distributed" vertical="center"/>
    </xf>
    <xf numFmtId="0" fontId="9" fillId="0" borderId="29" xfId="0" applyFont="1" applyBorder="1" applyAlignment="1">
      <alignment vertical="center"/>
    </xf>
    <xf numFmtId="0" fontId="9" fillId="0" borderId="28" xfId="0" applyFont="1" applyBorder="1" applyAlignment="1">
      <alignment vertical="center"/>
    </xf>
    <xf numFmtId="58" fontId="9" fillId="0" borderId="41" xfId="0" applyNumberFormat="1" applyFont="1" applyBorder="1" applyAlignment="1">
      <alignment vertical="center"/>
    </xf>
    <xf numFmtId="0" fontId="9" fillId="0" borderId="19" xfId="0" applyFont="1" applyBorder="1" applyAlignment="1">
      <alignment horizontal="distributed" vertical="center"/>
    </xf>
    <xf numFmtId="0" fontId="9" fillId="0" borderId="1" xfId="0" applyFont="1" applyBorder="1" applyAlignment="1">
      <alignment vertical="center"/>
    </xf>
    <xf numFmtId="0" fontId="9" fillId="0" borderId="29" xfId="0" applyFont="1" applyBorder="1" applyAlignment="1">
      <alignment horizontal="center" vertical="center"/>
    </xf>
    <xf numFmtId="0" fontId="9" fillId="0" borderId="41" xfId="0" applyFont="1" applyBorder="1" applyAlignment="1">
      <alignment vertical="center"/>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13" fillId="0" borderId="7" xfId="0" applyFont="1" applyBorder="1" applyAlignment="1">
      <alignment horizontal="center" vertical="center"/>
    </xf>
    <xf numFmtId="0" fontId="9" fillId="0" borderId="28" xfId="0" applyFont="1" applyBorder="1" applyAlignment="1">
      <alignment horizontal="center" vertical="center"/>
    </xf>
    <xf numFmtId="0" fontId="13" fillId="0" borderId="29" xfId="0" applyFont="1" applyBorder="1" applyAlignment="1">
      <alignment horizontal="center" vertical="center"/>
    </xf>
    <xf numFmtId="0" fontId="9" fillId="0" borderId="19" xfId="0" applyFont="1" applyBorder="1" applyAlignment="1"/>
    <xf numFmtId="0" fontId="2" fillId="0" borderId="3" xfId="0" applyFont="1" applyBorder="1" applyAlignment="1"/>
    <xf numFmtId="0" fontId="2" fillId="0" borderId="28" xfId="0" applyFont="1" applyBorder="1" applyAlignment="1"/>
    <xf numFmtId="0" fontId="2" fillId="0" borderId="41" xfId="0" applyFont="1" applyBorder="1" applyAlignment="1"/>
    <xf numFmtId="0" fontId="2" fillId="0" borderId="15" xfId="0" applyFont="1" applyBorder="1" applyAlignment="1"/>
    <xf numFmtId="0" fontId="2" fillId="0" borderId="5" xfId="0" applyFont="1" applyBorder="1" applyAlignment="1">
      <alignment vertical="top"/>
    </xf>
    <xf numFmtId="0" fontId="2" fillId="0" borderId="2" xfId="0" applyFont="1" applyBorder="1" applyAlignment="1">
      <alignment vertical="top"/>
    </xf>
    <xf numFmtId="0" fontId="2" fillId="0" borderId="20" xfId="0" applyFont="1" applyBorder="1" applyAlignment="1">
      <alignment vertical="top"/>
    </xf>
    <xf numFmtId="0" fontId="2" fillId="0" borderId="6" xfId="0" applyFont="1" applyBorder="1" applyAlignment="1">
      <alignment vertical="top"/>
    </xf>
    <xf numFmtId="0" fontId="2" fillId="0" borderId="18" xfId="0" applyFont="1" applyBorder="1" applyAlignment="1">
      <alignment vertical="top"/>
    </xf>
    <xf numFmtId="0" fontId="2" fillId="0" borderId="17" xfId="0" applyFont="1" applyBorder="1" applyAlignment="1"/>
    <xf numFmtId="0" fontId="2" fillId="0" borderId="8" xfId="0" applyFont="1" applyBorder="1" applyAlignment="1">
      <alignment vertical="top"/>
    </xf>
    <xf numFmtId="0" fontId="2" fillId="0" borderId="28" xfId="0" applyFont="1" applyBorder="1" applyAlignment="1">
      <alignment vertical="top"/>
    </xf>
    <xf numFmtId="0" fontId="2" fillId="0" borderId="41" xfId="0" applyFont="1" applyBorder="1" applyAlignment="1">
      <alignment vertical="top"/>
    </xf>
    <xf numFmtId="0" fontId="2" fillId="0" borderId="40" xfId="0" applyFont="1" applyBorder="1" applyAlignment="1"/>
    <xf numFmtId="0" fontId="2" fillId="0" borderId="30" xfId="0" applyFont="1" applyBorder="1" applyAlignment="1">
      <alignment vertical="top"/>
    </xf>
    <xf numFmtId="0" fontId="2" fillId="0" borderId="29" xfId="0" applyFont="1" applyBorder="1" applyAlignment="1">
      <alignment vertical="center"/>
    </xf>
    <xf numFmtId="0" fontId="2" fillId="0" borderId="41" xfId="0" applyFont="1" applyBorder="1" applyAlignment="1">
      <alignment vertical="center"/>
    </xf>
    <xf numFmtId="0" fontId="2" fillId="0" borderId="29" xfId="0" applyFont="1" applyBorder="1" applyAlignment="1">
      <alignment vertical="top"/>
    </xf>
    <xf numFmtId="0" fontId="2" fillId="0" borderId="42" xfId="0" applyFont="1" applyBorder="1" applyAlignment="1"/>
    <xf numFmtId="0" fontId="2" fillId="0" borderId="43" xfId="0" applyFont="1" applyBorder="1" applyAlignment="1">
      <alignment vertical="top"/>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13" fillId="0" borderId="45" xfId="0" applyFont="1" applyBorder="1" applyAlignment="1">
      <alignment horizontal="center" vertical="center"/>
    </xf>
    <xf numFmtId="58" fontId="9" fillId="0" borderId="45" xfId="0" applyNumberFormat="1" applyFont="1" applyBorder="1" applyAlignment="1">
      <alignment horizontal="center" vertical="center"/>
    </xf>
    <xf numFmtId="0" fontId="9" fillId="0" borderId="45" xfId="0" applyFont="1" applyBorder="1" applyAlignment="1">
      <alignment vertical="center"/>
    </xf>
    <xf numFmtId="0" fontId="2" fillId="0" borderId="46" xfId="0" applyFont="1" applyBorder="1" applyAlignment="1">
      <alignment vertical="top"/>
    </xf>
    <xf numFmtId="0" fontId="9" fillId="0" borderId="12" xfId="0" applyFont="1" applyBorder="1" applyAlignment="1">
      <alignment horizontal="center" vertical="center"/>
    </xf>
    <xf numFmtId="0" fontId="9" fillId="0" borderId="47" xfId="0" applyFont="1" applyBorder="1" applyAlignment="1">
      <alignment horizontal="center" vertical="center"/>
    </xf>
    <xf numFmtId="0" fontId="9" fillId="0" borderId="0" xfId="0" applyFont="1" applyBorder="1" applyAlignment="1">
      <alignment vertical="center" wrapText="1"/>
    </xf>
    <xf numFmtId="0" fontId="2" fillId="0" borderId="16" xfId="0" applyFont="1" applyBorder="1" applyAlignment="1">
      <alignment vertical="top"/>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4" fillId="0" borderId="0" xfId="0" applyFont="1" applyBorder="1" applyAlignment="1">
      <alignment horizontal="center" vertical="top"/>
    </xf>
    <xf numFmtId="0" fontId="2" fillId="0" borderId="0" xfId="0" applyFont="1" applyBorder="1" applyAlignment="1">
      <alignment horizontal="center"/>
    </xf>
    <xf numFmtId="0" fontId="9" fillId="0" borderId="16" xfId="0" applyFont="1" applyBorder="1" applyAlignment="1">
      <alignment horizontal="center" vertical="center"/>
    </xf>
    <xf numFmtId="0" fontId="4" fillId="0" borderId="4" xfId="0" applyFont="1" applyBorder="1" applyAlignment="1">
      <alignment horizontal="center" vertical="top"/>
    </xf>
    <xf numFmtId="0" fontId="4" fillId="0" borderId="16" xfId="0" applyFont="1" applyBorder="1" applyAlignment="1">
      <alignment horizontal="center" vertical="top"/>
    </xf>
    <xf numFmtId="0" fontId="2" fillId="0" borderId="4" xfId="0" applyFont="1" applyBorder="1" applyAlignment="1">
      <alignment horizontal="center"/>
    </xf>
    <xf numFmtId="0" fontId="2" fillId="0" borderId="16" xfId="0" applyFont="1" applyBorder="1" applyAlignment="1">
      <alignment horizontal="center"/>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1" fillId="0" borderId="0" xfId="0" applyFont="1" applyBorder="1" applyAlignment="1"/>
    <xf numFmtId="0" fontId="11" fillId="0" borderId="0" xfId="0" applyFont="1" applyBorder="1" applyAlignment="1">
      <alignment horizontal="right"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9" fillId="0" borderId="0" xfId="0" applyFont="1" applyBorder="1"/>
    <xf numFmtId="0" fontId="9" fillId="0" borderId="20" xfId="0" applyFont="1" applyBorder="1" applyAlignment="1">
      <alignment vertical="center"/>
    </xf>
    <xf numFmtId="0" fontId="9" fillId="0" borderId="15" xfId="0" applyFont="1" applyBorder="1" applyAlignment="1">
      <alignment horizontal="distributed" vertical="center"/>
    </xf>
    <xf numFmtId="0" fontId="9" fillId="0" borderId="51" xfId="0" applyFont="1" applyBorder="1" applyAlignment="1">
      <alignment vertical="center"/>
    </xf>
    <xf numFmtId="0" fontId="9" fillId="0" borderId="47" xfId="0" applyFont="1" applyBorder="1" applyAlignment="1">
      <alignment vertical="center"/>
    </xf>
    <xf numFmtId="0" fontId="2" fillId="0" borderId="13" xfId="0" applyFont="1" applyBorder="1"/>
    <xf numFmtId="0" fontId="9" fillId="0" borderId="15" xfId="0" applyFont="1" applyBorder="1" applyAlignment="1">
      <alignment vertical="center"/>
    </xf>
    <xf numFmtId="0" fontId="9" fillId="0" borderId="5" xfId="0" applyFont="1" applyBorder="1" applyAlignment="1">
      <alignment vertical="center"/>
    </xf>
    <xf numFmtId="0" fontId="9" fillId="0" borderId="4" xfId="0" applyFont="1" applyBorder="1" applyAlignment="1">
      <alignment vertical="center"/>
    </xf>
    <xf numFmtId="0" fontId="13" fillId="0" borderId="0" xfId="0" applyFont="1" applyBorder="1" applyAlignment="1">
      <alignment vertical="center"/>
    </xf>
    <xf numFmtId="179" fontId="13" fillId="0" borderId="0" xfId="0" applyNumberFormat="1" applyFont="1" applyBorder="1" applyAlignment="1">
      <alignment vertical="center"/>
    </xf>
    <xf numFmtId="58" fontId="9" fillId="0" borderId="0" xfId="0" applyNumberFormat="1" applyFont="1" applyBorder="1" applyAlignment="1">
      <alignment vertical="center"/>
    </xf>
    <xf numFmtId="0" fontId="9" fillId="0" borderId="8" xfId="0" applyFont="1" applyBorder="1" applyAlignment="1">
      <alignment vertical="center"/>
    </xf>
    <xf numFmtId="179" fontId="13" fillId="0" borderId="7" xfId="0" applyNumberFormat="1" applyFont="1" applyBorder="1" applyAlignment="1">
      <alignment vertical="center"/>
    </xf>
    <xf numFmtId="58" fontId="9" fillId="0" borderId="7" xfId="0" applyNumberFormat="1" applyFont="1" applyBorder="1" applyAlignment="1">
      <alignment vertical="center"/>
    </xf>
    <xf numFmtId="58" fontId="4" fillId="0" borderId="0" xfId="0" applyNumberFormat="1" applyFont="1" applyBorder="1" applyAlignment="1">
      <alignment vertical="center"/>
    </xf>
    <xf numFmtId="0" fontId="9" fillId="0" borderId="18" xfId="0" applyFont="1" applyBorder="1" applyAlignment="1">
      <alignment horizontal="center" vertical="center"/>
    </xf>
    <xf numFmtId="0" fontId="9" fillId="0" borderId="2" xfId="0" applyFont="1" applyBorder="1" applyAlignment="1">
      <alignment vertical="center"/>
    </xf>
    <xf numFmtId="0" fontId="13" fillId="0" borderId="1" xfId="0" applyFont="1" applyBorder="1" applyAlignment="1">
      <alignment vertical="center"/>
    </xf>
    <xf numFmtId="179" fontId="13" fillId="0" borderId="1" xfId="0" applyNumberFormat="1" applyFont="1" applyBorder="1" applyAlignment="1">
      <alignment vertical="center"/>
    </xf>
    <xf numFmtId="0" fontId="9" fillId="0" borderId="1" xfId="0" applyFont="1" applyBorder="1"/>
    <xf numFmtId="0" fontId="2" fillId="0" borderId="1" xfId="0" applyFont="1" applyBorder="1"/>
    <xf numFmtId="0" fontId="9" fillId="0" borderId="21" xfId="0" applyFont="1" applyBorder="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2" xfId="0" applyFont="1" applyBorder="1" applyAlignment="1">
      <alignment vertical="center"/>
    </xf>
    <xf numFmtId="179" fontId="13" fillId="0" borderId="22" xfId="0" applyNumberFormat="1" applyFont="1" applyBorder="1" applyAlignment="1">
      <alignment vertical="center"/>
    </xf>
    <xf numFmtId="58" fontId="9" fillId="0" borderId="22" xfId="0" applyNumberFormat="1" applyFont="1" applyBorder="1" applyAlignment="1">
      <alignment vertical="center"/>
    </xf>
    <xf numFmtId="58" fontId="4" fillId="0" borderId="22" xfId="0" applyNumberFormat="1" applyFont="1" applyBorder="1" applyAlignment="1">
      <alignment vertical="center"/>
    </xf>
    <xf numFmtId="0" fontId="9" fillId="0" borderId="25"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18" fillId="0" borderId="16" xfId="0" applyFont="1" applyBorder="1" applyAlignment="1">
      <alignment horizontal="center" vertical="center"/>
    </xf>
    <xf numFmtId="0" fontId="9" fillId="0" borderId="48" xfId="0" applyFont="1" applyBorder="1" applyAlignment="1">
      <alignment horizontal="distributed" vertical="center"/>
    </xf>
    <xf numFmtId="0" fontId="9" fillId="0" borderId="49" xfId="0" applyFont="1" applyBorder="1" applyAlignment="1">
      <alignment vertical="center"/>
    </xf>
    <xf numFmtId="0" fontId="9" fillId="0" borderId="52" xfId="0" applyFont="1" applyBorder="1" applyAlignment="1">
      <alignment vertical="center"/>
    </xf>
    <xf numFmtId="58" fontId="9" fillId="0" borderId="50" xfId="0" applyNumberFormat="1" applyFont="1" applyBorder="1" applyAlignment="1">
      <alignment vertical="center"/>
    </xf>
    <xf numFmtId="0" fontId="9" fillId="0" borderId="3" xfId="0" applyFont="1" applyBorder="1" applyAlignment="1">
      <alignment vertical="center"/>
    </xf>
    <xf numFmtId="0" fontId="19" fillId="0" borderId="1" xfId="0" applyFont="1" applyBorder="1" applyAlignment="1">
      <alignment horizontal="center" vertical="center"/>
    </xf>
    <xf numFmtId="0" fontId="19" fillId="0" borderId="41" xfId="0" applyFont="1" applyBorder="1" applyAlignment="1">
      <alignment horizontal="center" vertical="center"/>
    </xf>
    <xf numFmtId="58" fontId="9" fillId="0" borderId="1" xfId="0" applyNumberFormat="1" applyFont="1" applyBorder="1" applyAlignment="1">
      <alignment vertical="center"/>
    </xf>
    <xf numFmtId="58" fontId="4" fillId="0" borderId="1" xfId="0" applyNumberFormat="1" applyFont="1" applyBorder="1" applyAlignment="1">
      <alignment vertical="center"/>
    </xf>
    <xf numFmtId="0" fontId="9" fillId="0" borderId="53" xfId="0" applyFont="1" applyBorder="1" applyAlignment="1">
      <alignment horizontal="distributed" vertical="center"/>
    </xf>
    <xf numFmtId="0" fontId="9" fillId="0" borderId="53" xfId="0" applyFont="1" applyBorder="1" applyAlignment="1">
      <alignment vertical="center"/>
    </xf>
    <xf numFmtId="0" fontId="9" fillId="0" borderId="53" xfId="0" applyFont="1" applyBorder="1" applyAlignment="1">
      <alignment horizontal="center" vertical="center"/>
    </xf>
    <xf numFmtId="179" fontId="9" fillId="0" borderId="53" xfId="0" applyNumberFormat="1" applyFont="1" applyBorder="1" applyAlignment="1">
      <alignment horizontal="right" vertical="center"/>
    </xf>
    <xf numFmtId="58" fontId="9" fillId="0" borderId="53" xfId="0" applyNumberFormat="1" applyFont="1" applyBorder="1" applyAlignment="1">
      <alignment vertical="center"/>
    </xf>
    <xf numFmtId="58" fontId="4" fillId="0" borderId="53" xfId="0" applyNumberFormat="1" applyFont="1" applyBorder="1" applyAlignment="1">
      <alignment vertical="center"/>
    </xf>
    <xf numFmtId="0" fontId="9" fillId="0" borderId="54" xfId="0" applyFont="1" applyBorder="1" applyAlignment="1">
      <alignment horizontal="center" vertical="center"/>
    </xf>
    <xf numFmtId="0" fontId="9" fillId="0" borderId="54" xfId="0" applyFont="1" applyBorder="1" applyAlignment="1">
      <alignment vertical="center"/>
    </xf>
    <xf numFmtId="0" fontId="9" fillId="0" borderId="55" xfId="0" applyFont="1" applyBorder="1" applyAlignment="1">
      <alignment vertical="center"/>
    </xf>
    <xf numFmtId="0" fontId="9" fillId="2" borderId="47" xfId="0" applyFont="1" applyFill="1" applyBorder="1" applyAlignment="1">
      <alignment horizontal="center" vertical="center"/>
    </xf>
    <xf numFmtId="0" fontId="9" fillId="2" borderId="13" xfId="0" applyFont="1" applyFill="1" applyBorder="1" applyAlignment="1">
      <alignment vertical="center"/>
    </xf>
    <xf numFmtId="0" fontId="9" fillId="2" borderId="47" xfId="0" applyFont="1" applyFill="1" applyBorder="1" applyAlignment="1">
      <alignment vertical="center"/>
    </xf>
    <xf numFmtId="0" fontId="9" fillId="2" borderId="14" xfId="0" applyFont="1" applyFill="1" applyBorder="1" applyAlignment="1">
      <alignment vertical="center"/>
    </xf>
    <xf numFmtId="0" fontId="9" fillId="2" borderId="28" xfId="0" applyFont="1" applyFill="1" applyBorder="1" applyAlignment="1">
      <alignment horizontal="center" vertical="center"/>
    </xf>
    <xf numFmtId="0" fontId="9" fillId="2" borderId="29" xfId="0" applyFont="1" applyFill="1" applyBorder="1" applyAlignment="1">
      <alignment vertical="center"/>
    </xf>
    <xf numFmtId="0" fontId="9" fillId="2" borderId="28" xfId="0" applyFont="1" applyFill="1" applyBorder="1" applyAlignment="1">
      <alignment vertical="center"/>
    </xf>
    <xf numFmtId="0" fontId="9" fillId="2" borderId="41" xfId="0" applyFont="1" applyFill="1" applyBorder="1" applyAlignment="1">
      <alignment vertical="center"/>
    </xf>
    <xf numFmtId="0" fontId="9" fillId="2" borderId="44" xfId="0" applyFont="1" applyFill="1" applyBorder="1" applyAlignment="1">
      <alignment horizontal="center" vertical="center"/>
    </xf>
    <xf numFmtId="0" fontId="9" fillId="2" borderId="45" xfId="0" applyFont="1" applyFill="1" applyBorder="1" applyAlignment="1">
      <alignment vertical="center"/>
    </xf>
    <xf numFmtId="0" fontId="9" fillId="2" borderId="44" xfId="0" applyFont="1" applyFill="1" applyBorder="1" applyAlignment="1">
      <alignment vertical="center"/>
    </xf>
    <xf numFmtId="0" fontId="9" fillId="2" borderId="46" xfId="0" applyFont="1" applyFill="1" applyBorder="1" applyAlignment="1">
      <alignment vertical="center"/>
    </xf>
    <xf numFmtId="0" fontId="20" fillId="0" borderId="0" xfId="11" applyFont="1" applyAlignment="1">
      <alignment horizontal="distributed" vertical="center"/>
    </xf>
    <xf numFmtId="0" fontId="2" fillId="0" borderId="0" xfId="11" applyFont="1" applyAlignment="1">
      <alignment vertical="center"/>
    </xf>
    <xf numFmtId="0" fontId="17" fillId="0" borderId="0" xfId="11" applyFont="1" applyAlignment="1">
      <alignment vertical="center"/>
    </xf>
    <xf numFmtId="0" fontId="13" fillId="0" borderId="0" xfId="11" applyFont="1">
      <alignment vertical="center"/>
    </xf>
    <xf numFmtId="0" fontId="13" fillId="0" borderId="12" xfId="11" applyFont="1" applyBorder="1">
      <alignment vertical="center"/>
    </xf>
    <xf numFmtId="0" fontId="13" fillId="0" borderId="13" xfId="11" applyFont="1" applyBorder="1">
      <alignment vertical="center"/>
    </xf>
    <xf numFmtId="0" fontId="13" fillId="0" borderId="15" xfId="11" applyFont="1" applyBorder="1">
      <alignment vertical="center"/>
    </xf>
    <xf numFmtId="0" fontId="13" fillId="0" borderId="0" xfId="11" applyFont="1" applyBorder="1">
      <alignment vertical="center"/>
    </xf>
    <xf numFmtId="0" fontId="13" fillId="0" borderId="16" xfId="11" applyFont="1" applyBorder="1">
      <alignment vertical="center"/>
    </xf>
    <xf numFmtId="0" fontId="13" fillId="0" borderId="0" xfId="11" applyFont="1" applyBorder="1" applyAlignment="1">
      <alignment horizontal="distributed" vertical="center"/>
    </xf>
    <xf numFmtId="0" fontId="2" fillId="0" borderId="0" xfId="11" applyFont="1" applyBorder="1" applyAlignment="1">
      <alignment horizontal="distributed" vertical="center"/>
    </xf>
    <xf numFmtId="0" fontId="13" fillId="0" borderId="15" xfId="11" applyFont="1" applyBorder="1" applyAlignment="1">
      <alignment horizontal="distributed" vertical="center"/>
    </xf>
    <xf numFmtId="0" fontId="13" fillId="0" borderId="0" xfId="11" applyFont="1" applyBorder="1" applyAlignment="1">
      <alignment vertical="center"/>
    </xf>
    <xf numFmtId="0" fontId="13" fillId="0" borderId="0" xfId="11" applyFont="1" applyBorder="1" applyAlignment="1">
      <alignment horizontal="right" vertical="center"/>
    </xf>
    <xf numFmtId="0" fontId="13" fillId="0" borderId="16" xfId="11" applyFont="1" applyBorder="1" applyAlignment="1">
      <alignment horizontal="left" vertical="center"/>
    </xf>
    <xf numFmtId="0" fontId="13" fillId="0" borderId="0" xfId="11" applyFont="1" applyBorder="1" applyAlignment="1">
      <alignment vertical="center" shrinkToFit="1"/>
    </xf>
    <xf numFmtId="0" fontId="13" fillId="0" borderId="15" xfId="11" applyFont="1" applyBorder="1" applyAlignment="1">
      <alignment vertical="center"/>
    </xf>
    <xf numFmtId="0" fontId="13" fillId="0" borderId="7" xfId="11" applyFont="1" applyBorder="1" applyAlignment="1">
      <alignment vertical="center"/>
    </xf>
    <xf numFmtId="5" fontId="13" fillId="0" borderId="29" xfId="11" applyNumberFormat="1" applyFont="1" applyBorder="1" applyAlignment="1">
      <alignment vertical="center"/>
    </xf>
    <xf numFmtId="38" fontId="13" fillId="0" borderId="29" xfId="2" applyFont="1" applyBorder="1" applyAlignment="1">
      <alignment vertical="center"/>
    </xf>
    <xf numFmtId="38" fontId="13" fillId="0" borderId="7" xfId="2" applyFont="1" applyBorder="1" applyAlignment="1">
      <alignment vertical="center"/>
    </xf>
    <xf numFmtId="0" fontId="13" fillId="0" borderId="18" xfId="11" applyFont="1" applyBorder="1" applyAlignment="1">
      <alignment vertical="center"/>
    </xf>
    <xf numFmtId="0" fontId="13" fillId="0" borderId="21" xfId="11" applyFont="1" applyBorder="1">
      <alignment vertical="center"/>
    </xf>
    <xf numFmtId="0" fontId="13" fillId="0" borderId="22" xfId="11" applyFont="1" applyBorder="1">
      <alignment vertical="center"/>
    </xf>
    <xf numFmtId="0" fontId="13" fillId="0" borderId="49" xfId="11" applyFont="1" applyBorder="1">
      <alignment vertical="center"/>
    </xf>
    <xf numFmtId="0" fontId="13" fillId="0" borderId="5" xfId="11" applyFont="1" applyBorder="1">
      <alignment vertical="center"/>
    </xf>
    <xf numFmtId="0" fontId="9" fillId="0" borderId="0" xfId="11" applyFont="1" applyBorder="1">
      <alignment vertical="center"/>
    </xf>
    <xf numFmtId="0" fontId="13" fillId="0" borderId="2" xfId="11" applyFont="1" applyBorder="1">
      <alignment vertical="center"/>
    </xf>
    <xf numFmtId="0" fontId="13" fillId="0" borderId="0" xfId="11" applyFont="1" applyBorder="1" applyAlignment="1">
      <alignment horizontal="left" vertical="center"/>
    </xf>
    <xf numFmtId="0" fontId="13" fillId="0" borderId="4" xfId="11" applyFont="1" applyBorder="1" applyAlignment="1">
      <alignment horizontal="right" vertical="center"/>
    </xf>
    <xf numFmtId="0" fontId="13" fillId="0" borderId="4" xfId="11" applyFont="1" applyBorder="1">
      <alignment vertical="center"/>
    </xf>
    <xf numFmtId="0" fontId="13" fillId="0" borderId="23" xfId="11" applyFont="1" applyBorder="1">
      <alignment vertical="center"/>
    </xf>
    <xf numFmtId="0" fontId="13" fillId="0" borderId="24" xfId="11" applyFont="1" applyBorder="1">
      <alignment vertical="center"/>
    </xf>
    <xf numFmtId="0" fontId="13" fillId="0" borderId="25" xfId="11" applyFont="1" applyBorder="1">
      <alignment vertical="center"/>
    </xf>
    <xf numFmtId="0" fontId="9" fillId="0" borderId="16" xfId="0" applyFont="1" applyBorder="1"/>
    <xf numFmtId="0" fontId="9" fillId="0" borderId="56" xfId="0" applyFont="1" applyBorder="1" applyAlignment="1">
      <alignment horizontal="center"/>
    </xf>
    <xf numFmtId="0" fontId="9" fillId="0" borderId="9" xfId="0" applyFont="1" applyBorder="1" applyAlignment="1">
      <alignment horizontal="center"/>
    </xf>
    <xf numFmtId="0" fontId="9" fillId="0" borderId="57" xfId="0" applyFont="1" applyBorder="1" applyAlignment="1">
      <alignment horizontal="center"/>
    </xf>
    <xf numFmtId="0" fontId="9" fillId="0" borderId="22" xfId="0" applyFont="1" applyBorder="1"/>
    <xf numFmtId="0" fontId="9" fillId="0" borderId="25" xfId="0" applyFont="1" applyBorder="1"/>
    <xf numFmtId="0" fontId="9" fillId="0" borderId="58" xfId="0" applyFont="1" applyBorder="1"/>
    <xf numFmtId="0" fontId="9" fillId="0" borderId="59" xfId="0" applyFont="1" applyBorder="1"/>
    <xf numFmtId="0" fontId="9" fillId="0" borderId="60" xfId="0" applyFont="1" applyBorder="1"/>
    <xf numFmtId="0" fontId="13" fillId="0" borderId="17" xfId="0" applyFont="1" applyBorder="1" applyAlignment="1">
      <alignment horizontal="center" vertical="center"/>
    </xf>
    <xf numFmtId="0" fontId="13" fillId="0" borderId="40" xfId="0" applyFont="1" applyBorder="1" applyAlignment="1">
      <alignment horizontal="center" vertical="center"/>
    </xf>
    <xf numFmtId="0" fontId="9" fillId="0" borderId="12" xfId="0" applyFont="1" applyBorder="1"/>
    <xf numFmtId="0" fontId="9" fillId="0" borderId="15" xfId="0" applyFont="1" applyBorder="1"/>
    <xf numFmtId="0" fontId="13" fillId="0" borderId="0" xfId="0" applyFont="1" applyBorder="1" applyAlignment="1">
      <alignment horizontal="right" vertical="center"/>
    </xf>
    <xf numFmtId="0" fontId="13" fillId="0" borderId="16" xfId="0" applyFont="1" applyBorder="1" applyAlignment="1">
      <alignment vertical="center"/>
    </xf>
    <xf numFmtId="0" fontId="9" fillId="0" borderId="21" xfId="0" applyFont="1" applyBorder="1"/>
    <xf numFmtId="0" fontId="13" fillId="0" borderId="22" xfId="0" applyFont="1" applyBorder="1" applyAlignment="1">
      <alignment vertical="center"/>
    </xf>
    <xf numFmtId="0" fontId="13" fillId="0" borderId="22" xfId="0" applyFont="1" applyBorder="1" applyAlignment="1">
      <alignment horizontal="right" vertical="center"/>
    </xf>
    <xf numFmtId="0" fontId="2" fillId="0" borderId="22" xfId="0" applyFont="1" applyBorder="1" applyAlignment="1">
      <alignment horizontal="center" vertical="center"/>
    </xf>
    <xf numFmtId="0" fontId="13" fillId="0" borderId="25" xfId="0" applyFont="1" applyBorder="1" applyAlignment="1">
      <alignment vertical="center"/>
    </xf>
    <xf numFmtId="0" fontId="11" fillId="0" borderId="0" xfId="0" applyFont="1"/>
    <xf numFmtId="0" fontId="2" fillId="0" borderId="0" xfId="9" applyFont="1"/>
    <xf numFmtId="0" fontId="9" fillId="0" borderId="0" xfId="9" applyFont="1" applyAlignment="1">
      <alignment horizontal="center"/>
    </xf>
    <xf numFmtId="0" fontId="2" fillId="0" borderId="0" xfId="9" applyFont="1" applyAlignment="1">
      <alignment horizontal="right"/>
    </xf>
    <xf numFmtId="0" fontId="2" fillId="0" borderId="0" xfId="9" applyFont="1" applyAlignment="1">
      <alignment horizontal="center"/>
    </xf>
    <xf numFmtId="0" fontId="9" fillId="0" borderId="0" xfId="9" applyFont="1"/>
    <xf numFmtId="0" fontId="9" fillId="0" borderId="0" xfId="9" applyFont="1" applyAlignment="1"/>
    <xf numFmtId="0" fontId="9" fillId="0" borderId="0" xfId="9" applyFont="1" applyAlignment="1">
      <alignment horizontal="distributed"/>
    </xf>
    <xf numFmtId="0" fontId="2" fillId="0" borderId="0" xfId="9" applyFont="1" applyAlignment="1">
      <alignment horizontal="distributed"/>
    </xf>
    <xf numFmtId="0" fontId="5" fillId="0" borderId="0" xfId="9" applyFont="1" applyBorder="1" applyAlignment="1">
      <alignment horizontal="center" vertical="center"/>
    </xf>
    <xf numFmtId="0" fontId="2" fillId="0" borderId="0" xfId="9" applyFont="1" applyBorder="1" applyAlignment="1">
      <alignment horizontal="center" vertical="center"/>
    </xf>
    <xf numFmtId="0" fontId="2" fillId="0" borderId="1" xfId="9" applyFont="1" applyBorder="1" applyAlignment="1">
      <alignment horizontal="center" vertical="center"/>
    </xf>
    <xf numFmtId="0" fontId="2" fillId="0" borderId="7" xfId="9" applyFont="1" applyBorder="1" applyAlignment="1">
      <alignment horizontal="center" vertical="center"/>
    </xf>
    <xf numFmtId="0" fontId="5" fillId="0" borderId="1" xfId="9" applyFont="1" applyBorder="1" applyAlignment="1">
      <alignment horizontal="center" vertical="center"/>
    </xf>
    <xf numFmtId="0" fontId="2" fillId="0" borderId="0" xfId="9" applyFont="1" applyBorder="1"/>
    <xf numFmtId="0" fontId="5" fillId="0" borderId="7" xfId="9" applyFont="1" applyBorder="1" applyAlignment="1">
      <alignment horizontal="center" vertical="center"/>
    </xf>
    <xf numFmtId="0" fontId="2" fillId="0" borderId="2" xfId="9" applyFont="1" applyBorder="1"/>
    <xf numFmtId="0" fontId="2" fillId="0" borderId="1" xfId="9" applyFont="1" applyBorder="1"/>
    <xf numFmtId="0" fontId="2" fillId="0" borderId="3" xfId="9" applyFont="1" applyBorder="1"/>
    <xf numFmtId="0" fontId="2" fillId="0" borderId="4" xfId="9" applyFont="1" applyBorder="1"/>
    <xf numFmtId="0" fontId="2" fillId="0" borderId="4" xfId="9" applyFont="1" applyBorder="1" applyAlignment="1">
      <alignment vertical="center"/>
    </xf>
    <xf numFmtId="0" fontId="2" fillId="0" borderId="0" xfId="9" applyFont="1" applyBorder="1" applyAlignment="1">
      <alignment vertical="center"/>
    </xf>
    <xf numFmtId="0" fontId="2" fillId="0" borderId="0" xfId="9" applyFont="1" applyBorder="1" applyAlignment="1">
      <alignment horizontal="right" vertical="center"/>
    </xf>
    <xf numFmtId="0" fontId="2" fillId="0" borderId="0" xfId="9" applyFont="1" applyBorder="1" applyAlignment="1">
      <alignment horizontal="right"/>
    </xf>
    <xf numFmtId="0" fontId="2" fillId="0" borderId="0" xfId="9" applyFont="1" applyBorder="1" applyAlignment="1">
      <alignment horizontal="center"/>
    </xf>
    <xf numFmtId="0" fontId="2" fillId="0" borderId="5" xfId="9" applyFont="1" applyBorder="1"/>
    <xf numFmtId="0" fontId="2" fillId="0" borderId="0" xfId="9" applyFont="1" applyAlignment="1">
      <alignment vertical="center"/>
    </xf>
    <xf numFmtId="0" fontId="2" fillId="0" borderId="6" xfId="9" applyFont="1" applyBorder="1"/>
    <xf numFmtId="0" fontId="2" fillId="0" borderId="7" xfId="9" applyFont="1" applyBorder="1"/>
    <xf numFmtId="0" fontId="2" fillId="0" borderId="8" xfId="9" applyFont="1" applyBorder="1"/>
    <xf numFmtId="0" fontId="10" fillId="0" borderId="5" xfId="0" applyFont="1" applyBorder="1" applyAlignment="1">
      <alignment horizontal="left" vertical="center"/>
    </xf>
    <xf numFmtId="0" fontId="0" fillId="0" borderId="0" xfId="0" applyBorder="1"/>
    <xf numFmtId="0" fontId="23" fillId="0" borderId="0" xfId="0" applyFont="1" applyBorder="1"/>
    <xf numFmtId="0" fontId="9" fillId="0" borderId="22" xfId="0" applyFont="1" applyBorder="1" applyAlignment="1">
      <alignment horizontal="center" vertical="center"/>
    </xf>
    <xf numFmtId="0" fontId="2" fillId="0" borderId="48" xfId="0" applyFont="1" applyFill="1" applyBorder="1" applyAlignment="1">
      <alignment horizontal="center" vertical="top"/>
    </xf>
    <xf numFmtId="0" fontId="2" fillId="0" borderId="61" xfId="0" applyFont="1" applyFill="1" applyBorder="1" applyAlignment="1"/>
    <xf numFmtId="0" fontId="2" fillId="0" borderId="13" xfId="0" applyFont="1" applyFill="1" applyBorder="1" applyAlignment="1"/>
    <xf numFmtId="0" fontId="2" fillId="0" borderId="49" xfId="0" applyFont="1" applyFill="1" applyBorder="1" applyAlignment="1"/>
    <xf numFmtId="0" fontId="9" fillId="0" borderId="49" xfId="0" applyFont="1" applyFill="1" applyBorder="1" applyAlignment="1">
      <alignment horizontal="center"/>
    </xf>
    <xf numFmtId="0" fontId="9" fillId="0" borderId="49" xfId="0" applyFont="1" applyFill="1" applyBorder="1" applyAlignment="1">
      <alignment horizontal="center" vertical="center"/>
    </xf>
    <xf numFmtId="0" fontId="9" fillId="0" borderId="52" xfId="0" applyFont="1" applyFill="1" applyBorder="1" applyAlignment="1">
      <alignment horizontal="center" vertical="center"/>
    </xf>
    <xf numFmtId="0" fontId="9" fillId="0" borderId="61" xfId="0" applyFont="1" applyFill="1" applyBorder="1" applyAlignment="1">
      <alignment horizontal="center" vertical="center"/>
    </xf>
    <xf numFmtId="0" fontId="9" fillId="0" borderId="50" xfId="0" applyFont="1" applyFill="1" applyBorder="1" applyAlignment="1">
      <alignment horizontal="center" vertical="center"/>
    </xf>
    <xf numFmtId="0" fontId="2" fillId="0" borderId="0" xfId="0" applyFont="1" applyFill="1"/>
    <xf numFmtId="0" fontId="2" fillId="0" borderId="0" xfId="0" applyFont="1" applyFill="1" applyBorder="1" applyAlignment="1"/>
    <xf numFmtId="0" fontId="9" fillId="0" borderId="0" xfId="0" applyFont="1" applyFill="1" applyBorder="1" applyAlignment="1">
      <alignment horizontal="center"/>
    </xf>
    <xf numFmtId="0" fontId="2" fillId="0" borderId="0" xfId="0" applyFont="1" applyFill="1" applyBorder="1"/>
    <xf numFmtId="0" fontId="2" fillId="0" borderId="40" xfId="0" applyFont="1" applyFill="1" applyBorder="1" applyAlignment="1">
      <alignment horizontal="center" vertical="top"/>
    </xf>
    <xf numFmtId="0" fontId="2" fillId="0" borderId="30" xfId="0" applyFont="1" applyFill="1" applyBorder="1" applyAlignment="1"/>
    <xf numFmtId="0" fontId="2" fillId="0" borderId="0" xfId="0" applyFont="1" applyFill="1" applyAlignment="1">
      <alignment vertical="center"/>
    </xf>
    <xf numFmtId="0" fontId="2" fillId="0" borderId="29" xfId="0" applyFont="1" applyFill="1" applyBorder="1" applyAlignment="1">
      <alignment vertical="center"/>
    </xf>
    <xf numFmtId="0" fontId="2" fillId="0" borderId="41" xfId="0" applyFont="1" applyFill="1" applyBorder="1" applyAlignment="1">
      <alignment vertical="center"/>
    </xf>
    <xf numFmtId="0" fontId="9" fillId="0" borderId="0" xfId="0" applyFont="1" applyFill="1" applyBorder="1"/>
    <xf numFmtId="0" fontId="9" fillId="0" borderId="0" xfId="0" applyFont="1" applyFill="1" applyBorder="1" applyAlignment="1">
      <alignment vertical="center"/>
    </xf>
    <xf numFmtId="0" fontId="2" fillId="0" borderId="29" xfId="0" applyFont="1" applyFill="1" applyBorder="1" applyAlignment="1"/>
    <xf numFmtId="0" fontId="9" fillId="0" borderId="29" xfId="0" applyFont="1" applyFill="1" applyBorder="1" applyAlignment="1">
      <alignment vertical="center"/>
    </xf>
    <xf numFmtId="0" fontId="9" fillId="0" borderId="29" xfId="0" applyFont="1" applyFill="1" applyBorder="1" applyAlignment="1">
      <alignment horizontal="center" vertical="center"/>
    </xf>
    <xf numFmtId="0" fontId="9" fillId="0" borderId="41" xfId="0" applyFont="1" applyFill="1" applyBorder="1" applyAlignment="1">
      <alignment vertical="center"/>
    </xf>
    <xf numFmtId="0" fontId="9" fillId="0" borderId="40" xfId="0" applyFont="1" applyFill="1" applyBorder="1" applyAlignment="1">
      <alignment horizontal="distributed" vertical="center"/>
    </xf>
    <xf numFmtId="0" fontId="9" fillId="0" borderId="28" xfId="0" applyFont="1" applyFill="1" applyBorder="1" applyAlignment="1">
      <alignment vertical="center"/>
    </xf>
    <xf numFmtId="58" fontId="9" fillId="0" borderId="41" xfId="0" applyNumberFormat="1" applyFont="1" applyFill="1" applyBorder="1" applyAlignment="1">
      <alignment vertical="center"/>
    </xf>
    <xf numFmtId="0" fontId="9" fillId="0" borderId="0" xfId="0" applyFont="1" applyFill="1"/>
    <xf numFmtId="0" fontId="9" fillId="0" borderId="28" xfId="0" applyFont="1" applyFill="1" applyBorder="1" applyAlignment="1">
      <alignment horizontal="center" vertical="center"/>
    </xf>
    <xf numFmtId="0" fontId="9" fillId="0" borderId="19" xfId="0" applyFont="1" applyFill="1" applyBorder="1" applyAlignment="1">
      <alignment horizontal="distributed" vertical="center"/>
    </xf>
    <xf numFmtId="0" fontId="9" fillId="0" borderId="1" xfId="0" applyFont="1" applyFill="1" applyBorder="1" applyAlignment="1">
      <alignment horizontal="center" vertical="center"/>
    </xf>
    <xf numFmtId="0" fontId="9" fillId="0" borderId="1" xfId="0" applyFont="1" applyFill="1" applyBorder="1" applyAlignment="1">
      <alignment horizontal="distributed" vertical="center"/>
    </xf>
    <xf numFmtId="0" fontId="9" fillId="0" borderId="1" xfId="0" applyFont="1" applyFill="1" applyBorder="1" applyAlignment="1">
      <alignment vertical="center"/>
    </xf>
    <xf numFmtId="0" fontId="13" fillId="0" borderId="1" xfId="0" applyFont="1" applyFill="1" applyBorder="1" applyAlignment="1">
      <alignment horizontal="center" vertical="center"/>
    </xf>
    <xf numFmtId="179" fontId="13" fillId="0" borderId="1" xfId="0" applyNumberFormat="1" applyFont="1" applyFill="1" applyBorder="1" applyAlignment="1">
      <alignment horizontal="right" vertical="center"/>
    </xf>
    <xf numFmtId="58" fontId="9" fillId="0" borderId="1" xfId="0" applyNumberFormat="1" applyFont="1" applyFill="1" applyBorder="1" applyAlignment="1">
      <alignment horizontal="center" vertical="center"/>
    </xf>
    <xf numFmtId="0" fontId="9" fillId="0" borderId="20" xfId="0" applyFont="1" applyFill="1" applyBorder="1" applyAlignment="1">
      <alignment vertical="center"/>
    </xf>
    <xf numFmtId="0" fontId="9" fillId="0" borderId="15"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0" xfId="0" applyFont="1" applyFill="1" applyBorder="1" applyAlignment="1">
      <alignment horizontal="center" vertical="center"/>
    </xf>
    <xf numFmtId="0" fontId="9" fillId="0" borderId="16" xfId="0" applyFont="1" applyFill="1" applyBorder="1" applyAlignment="1">
      <alignment vertical="center"/>
    </xf>
    <xf numFmtId="0" fontId="9" fillId="0" borderId="0" xfId="0" applyFont="1" applyAlignment="1">
      <alignment vertical="center"/>
    </xf>
    <xf numFmtId="179" fontId="13" fillId="0" borderId="22" xfId="0" applyNumberFormat="1" applyFont="1" applyBorder="1" applyAlignment="1">
      <alignment horizontal="right" vertical="center"/>
    </xf>
    <xf numFmtId="58" fontId="9" fillId="0" borderId="22" xfId="0" applyNumberFormat="1" applyFont="1" applyBorder="1" applyAlignment="1">
      <alignment horizontal="center" vertical="center"/>
    </xf>
    <xf numFmtId="0" fontId="9" fillId="0" borderId="25" xfId="0" applyFont="1" applyBorder="1" applyAlignment="1">
      <alignment vertical="center"/>
    </xf>
    <xf numFmtId="179" fontId="13" fillId="0" borderId="0" xfId="0" applyNumberFormat="1" applyFont="1" applyFill="1" applyBorder="1" applyAlignment="1">
      <alignment vertical="center"/>
    </xf>
    <xf numFmtId="58" fontId="9" fillId="0" borderId="0" xfId="0" applyNumberFormat="1" applyFont="1" applyFill="1" applyBorder="1" applyAlignment="1">
      <alignment vertical="center"/>
    </xf>
    <xf numFmtId="58" fontId="4" fillId="0" borderId="7" xfId="0" applyNumberFormat="1" applyFont="1" applyBorder="1" applyAlignment="1">
      <alignment vertical="center"/>
    </xf>
    <xf numFmtId="0" fontId="0" fillId="0" borderId="0" xfId="0" applyFill="1" applyBorder="1" applyAlignment="1">
      <alignment horizontal="center"/>
    </xf>
    <xf numFmtId="0" fontId="24" fillId="0" borderId="0" xfId="0" applyFont="1" applyBorder="1"/>
    <xf numFmtId="0" fontId="0" fillId="0" borderId="0" xfId="0" applyFill="1"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21" xfId="0" applyBorder="1"/>
    <xf numFmtId="0" fontId="0" fillId="0" borderId="22" xfId="0" applyBorder="1"/>
    <xf numFmtId="0" fontId="0" fillId="0" borderId="25" xfId="0" applyBorder="1"/>
    <xf numFmtId="0" fontId="0" fillId="0" borderId="0" xfId="0" applyFill="1" applyBorder="1" applyAlignment="1">
      <alignment horizontal="left"/>
    </xf>
    <xf numFmtId="0" fontId="25" fillId="0" borderId="13" xfId="0" applyFont="1" applyBorder="1" applyAlignment="1">
      <alignment horizontal="left"/>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1" xfId="0" applyFont="1" applyFill="1" applyBorder="1" applyAlignment="1"/>
    <xf numFmtId="186" fontId="9" fillId="0" borderId="1" xfId="0" applyNumberFormat="1" applyFont="1" applyBorder="1" applyAlignment="1">
      <alignment vertical="center" shrinkToFit="1"/>
    </xf>
    <xf numFmtId="0" fontId="4" fillId="0" borderId="0" xfId="0" applyFont="1" applyBorder="1" applyAlignment="1">
      <alignment horizontal="center" vertical="center" shrinkToFit="1"/>
    </xf>
    <xf numFmtId="0" fontId="15" fillId="2" borderId="10" xfId="13" applyFont="1" applyFill="1" applyBorder="1" applyAlignment="1"/>
    <xf numFmtId="0" fontId="2" fillId="0" borderId="28" xfId="13" applyFont="1" applyBorder="1" applyAlignment="1"/>
    <xf numFmtId="0" fontId="2" fillId="0" borderId="2" xfId="13" applyFont="1" applyBorder="1" applyAlignment="1"/>
    <xf numFmtId="0" fontId="2" fillId="0" borderId="6" xfId="13" applyFont="1" applyBorder="1" applyAlignment="1"/>
    <xf numFmtId="0" fontId="2" fillId="2" borderId="6" xfId="13" applyFont="1" applyFill="1" applyBorder="1" applyAlignment="1"/>
    <xf numFmtId="0" fontId="15" fillId="2" borderId="62" xfId="13" applyFont="1" applyFill="1" applyBorder="1" applyAlignment="1"/>
    <xf numFmtId="0" fontId="2" fillId="2" borderId="62" xfId="13" applyFont="1" applyFill="1" applyBorder="1" applyAlignment="1"/>
    <xf numFmtId="0" fontId="2" fillId="0" borderId="0" xfId="0" applyFont="1" applyBorder="1" applyAlignment="1">
      <alignment vertical="center" wrapText="1"/>
    </xf>
    <xf numFmtId="0" fontId="1" fillId="0" borderId="0" xfId="5"/>
    <xf numFmtId="0" fontId="1" fillId="0" borderId="1" xfId="5" applyBorder="1"/>
    <xf numFmtId="0" fontId="1" fillId="0" borderId="3" xfId="5" applyBorder="1"/>
    <xf numFmtId="0" fontId="1" fillId="0" borderId="0" xfId="5" applyBorder="1"/>
    <xf numFmtId="0" fontId="1" fillId="0" borderId="5" xfId="5" applyBorder="1"/>
    <xf numFmtId="0" fontId="1" fillId="0" borderId="7" xfId="5" applyBorder="1"/>
    <xf numFmtId="0" fontId="1" fillId="0" borderId="8" xfId="5" applyBorder="1"/>
    <xf numFmtId="0" fontId="28" fillId="0" borderId="0" xfId="5" applyFont="1" applyBorder="1"/>
    <xf numFmtId="0" fontId="28" fillId="0" borderId="0" xfId="5" applyFont="1"/>
    <xf numFmtId="0" fontId="1" fillId="0" borderId="2" xfId="5" applyBorder="1"/>
    <xf numFmtId="0" fontId="1" fillId="0" borderId="3" xfId="5" applyBorder="1" applyAlignment="1">
      <alignment horizontal="right"/>
    </xf>
    <xf numFmtId="0" fontId="29" fillId="0" borderId="1" xfId="5" applyFont="1" applyBorder="1" applyAlignment="1">
      <alignment horizontal="right"/>
    </xf>
    <xf numFmtId="0" fontId="29" fillId="0" borderId="9" xfId="5" applyFont="1" applyBorder="1" applyAlignment="1">
      <alignment horizontal="right"/>
    </xf>
    <xf numFmtId="0" fontId="1" fillId="0" borderId="6" xfId="5" applyBorder="1"/>
    <xf numFmtId="186" fontId="28" fillId="0" borderId="0" xfId="5" applyNumberFormat="1" applyFont="1" applyBorder="1" applyAlignment="1"/>
    <xf numFmtId="0" fontId="15" fillId="2" borderId="10" xfId="13" applyFont="1" applyFill="1" applyBorder="1" applyAlignment="1">
      <alignment vertical="top"/>
    </xf>
    <xf numFmtId="0" fontId="15" fillId="0" borderId="9" xfId="13" applyFont="1" applyFill="1" applyBorder="1" applyAlignment="1">
      <alignment horizontal="right" vertical="top"/>
    </xf>
    <xf numFmtId="0" fontId="15" fillId="0" borderId="63" xfId="13" applyFont="1" applyFill="1" applyBorder="1" applyAlignment="1">
      <alignment horizontal="right" vertical="top"/>
    </xf>
    <xf numFmtId="0" fontId="15" fillId="0" borderId="2" xfId="13" applyFont="1" applyFill="1" applyBorder="1" applyAlignment="1">
      <alignment horizontal="right" vertical="top"/>
    </xf>
    <xf numFmtId="0" fontId="30" fillId="0" borderId="0" xfId="5" applyFont="1" applyBorder="1" applyAlignment="1">
      <alignment horizontal="center" vertical="center"/>
    </xf>
    <xf numFmtId="0" fontId="30" fillId="0" borderId="11" xfId="5" applyFont="1" applyBorder="1" applyAlignment="1">
      <alignment horizontal="center" vertical="center"/>
    </xf>
    <xf numFmtId="0" fontId="1" fillId="0" borderId="0" xfId="5" applyFont="1"/>
    <xf numFmtId="0" fontId="28" fillId="0" borderId="0" xfId="5" applyFont="1" applyFill="1" applyAlignment="1"/>
    <xf numFmtId="0" fontId="15" fillId="0" borderId="9" xfId="13" applyFont="1" applyBorder="1" applyAlignment="1">
      <alignment horizontal="right"/>
    </xf>
    <xf numFmtId="0" fontId="61" fillId="0" borderId="2" xfId="0" applyFont="1" applyBorder="1"/>
    <xf numFmtId="0" fontId="61" fillId="0" borderId="4" xfId="0" applyFont="1" applyBorder="1"/>
    <xf numFmtId="0" fontId="61" fillId="0" borderId="7" xfId="0" applyFont="1" applyBorder="1" applyAlignment="1">
      <alignment horizontal="center"/>
    </xf>
    <xf numFmtId="0" fontId="61" fillId="0" borderId="7" xfId="0" applyFont="1" applyBorder="1"/>
    <xf numFmtId="0" fontId="61" fillId="0" borderId="0" xfId="0" applyFont="1" applyBorder="1"/>
    <xf numFmtId="0" fontId="61" fillId="0" borderId="5" xfId="0" applyFont="1" applyBorder="1"/>
    <xf numFmtId="0" fontId="61" fillId="0" borderId="29" xfId="0" applyFont="1" applyBorder="1" applyAlignment="1"/>
    <xf numFmtId="0" fontId="61" fillId="0" borderId="6" xfId="0" applyFont="1" applyBorder="1"/>
    <xf numFmtId="0" fontId="62" fillId="0" borderId="8" xfId="0" applyFont="1" applyBorder="1"/>
    <xf numFmtId="0" fontId="61" fillId="0" borderId="27" xfId="0" applyFont="1" applyBorder="1" applyAlignment="1">
      <alignment horizontal="center" vertical="center"/>
    </xf>
    <xf numFmtId="0" fontId="61" fillId="0" borderId="27" xfId="0" applyFont="1" applyBorder="1" applyAlignment="1">
      <alignment horizontal="center" vertical="center" wrapText="1"/>
    </xf>
    <xf numFmtId="0" fontId="33" fillId="0" borderId="0" xfId="7" applyFont="1" applyAlignment="1">
      <alignment vertical="center"/>
    </xf>
    <xf numFmtId="0" fontId="34" fillId="0" borderId="0" xfId="7" applyFont="1" applyAlignment="1">
      <alignment vertical="center"/>
    </xf>
    <xf numFmtId="0" fontId="36" fillId="0" borderId="0" xfId="12" applyFont="1" applyFill="1" applyAlignment="1">
      <alignment vertical="center"/>
    </xf>
    <xf numFmtId="0" fontId="34" fillId="0" borderId="0" xfId="12" applyFont="1" applyFill="1" applyAlignment="1">
      <alignment horizontal="center" vertical="center"/>
    </xf>
    <xf numFmtId="49" fontId="34" fillId="0" borderId="0" xfId="12" applyNumberFormat="1" applyFont="1" applyFill="1" applyAlignment="1">
      <alignment horizontal="right" vertical="center"/>
    </xf>
    <xf numFmtId="0" fontId="34" fillId="0" borderId="0" xfId="7" applyFont="1" applyFill="1" applyAlignment="1">
      <alignment vertical="center"/>
    </xf>
    <xf numFmtId="0" fontId="34" fillId="0" borderId="0" xfId="7" applyFont="1" applyFill="1" applyAlignment="1">
      <alignment horizontal="center" vertical="center"/>
    </xf>
    <xf numFmtId="0" fontId="34" fillId="0" borderId="29" xfId="12" applyFont="1" applyFill="1" applyBorder="1" applyAlignment="1">
      <alignment horizontal="center" vertical="center"/>
    </xf>
    <xf numFmtId="0" fontId="34" fillId="0" borderId="0" xfId="8" applyFont="1" applyFill="1" applyBorder="1" applyAlignment="1">
      <alignment vertical="center"/>
    </xf>
    <xf numFmtId="0" fontId="34" fillId="0" borderId="29" xfId="8" applyFont="1" applyFill="1" applyBorder="1" applyAlignment="1">
      <alignment vertical="center"/>
    </xf>
    <xf numFmtId="0" fontId="34" fillId="0" borderId="29" xfId="7" applyFont="1" applyBorder="1" applyAlignment="1">
      <alignment vertical="center"/>
    </xf>
    <xf numFmtId="0" fontId="34" fillId="0" borderId="0" xfId="8" applyFont="1" applyFill="1" applyAlignment="1">
      <alignment vertical="center"/>
    </xf>
    <xf numFmtId="0" fontId="34" fillId="3" borderId="28" xfId="8" applyFont="1" applyFill="1" applyBorder="1" applyAlignment="1">
      <alignment horizontal="center" vertical="center" shrinkToFit="1"/>
    </xf>
    <xf numFmtId="0" fontId="34" fillId="0" borderId="2" xfId="8" applyFont="1" applyFill="1" applyBorder="1" applyAlignment="1">
      <alignment horizontal="center" vertical="center" shrinkToFit="1"/>
    </xf>
    <xf numFmtId="0" fontId="38" fillId="3" borderId="9" xfId="8" applyFont="1" applyFill="1" applyBorder="1" applyAlignment="1">
      <alignment horizontal="center" vertical="center" shrinkToFit="1"/>
    </xf>
    <xf numFmtId="0" fontId="34" fillId="3" borderId="11" xfId="8" applyFont="1" applyFill="1" applyBorder="1" applyAlignment="1">
      <alignment vertical="center" shrinkToFit="1"/>
    </xf>
    <xf numFmtId="0" fontId="34" fillId="0" borderId="64" xfId="8" applyFont="1" applyFill="1" applyBorder="1" applyAlignment="1">
      <alignment vertical="center"/>
    </xf>
    <xf numFmtId="0" fontId="34" fillId="0" borderId="65" xfId="8" applyFont="1" applyFill="1" applyBorder="1" applyAlignment="1">
      <alignment vertical="center"/>
    </xf>
    <xf numFmtId="0" fontId="34" fillId="0" borderId="66" xfId="8" applyFont="1" applyFill="1" applyBorder="1" applyAlignment="1">
      <alignment vertical="center"/>
    </xf>
    <xf numFmtId="0" fontId="34" fillId="3" borderId="10" xfId="8" applyFont="1" applyFill="1" applyBorder="1" applyAlignment="1">
      <alignment vertical="center" shrinkToFit="1"/>
    </xf>
    <xf numFmtId="0" fontId="34" fillId="0" borderId="67" xfId="8" applyFont="1" applyFill="1" applyBorder="1" applyAlignment="1">
      <alignment vertical="center"/>
    </xf>
    <xf numFmtId="0" fontId="34" fillId="0" borderId="5" xfId="8" applyFont="1" applyFill="1" applyBorder="1" applyAlignment="1">
      <alignment vertical="center"/>
    </xf>
    <xf numFmtId="0" fontId="34" fillId="0" borderId="6" xfId="8" applyFont="1" applyFill="1" applyBorder="1" applyAlignment="1">
      <alignment vertical="center" shrinkToFit="1"/>
    </xf>
    <xf numFmtId="0" fontId="34" fillId="0" borderId="68" xfId="8" applyFont="1" applyFill="1" applyBorder="1" applyAlignment="1">
      <alignment vertical="center"/>
    </xf>
    <xf numFmtId="0" fontId="34" fillId="0" borderId="4" xfId="8" applyFont="1" applyFill="1" applyBorder="1" applyAlignment="1">
      <alignment vertical="center"/>
    </xf>
    <xf numFmtId="0" fontId="34" fillId="0" borderId="69" xfId="8" applyFont="1" applyFill="1" applyBorder="1" applyAlignment="1">
      <alignment vertical="center"/>
    </xf>
    <xf numFmtId="0" fontId="34" fillId="0" borderId="2" xfId="8" applyFont="1" applyFill="1" applyBorder="1" applyAlignment="1">
      <alignment vertical="center" shrinkToFit="1"/>
    </xf>
    <xf numFmtId="0" fontId="34" fillId="0" borderId="70" xfId="8" applyFont="1" applyFill="1" applyBorder="1" applyAlignment="1">
      <alignment vertical="center"/>
    </xf>
    <xf numFmtId="0" fontId="34" fillId="0" borderId="27" xfId="8" applyFont="1" applyFill="1" applyBorder="1" applyAlignment="1">
      <alignment vertical="center" shrinkToFit="1"/>
    </xf>
    <xf numFmtId="0" fontId="34" fillId="0" borderId="0" xfId="8" applyFont="1" applyFill="1" applyBorder="1" applyAlignment="1">
      <alignment vertical="center" shrinkToFit="1"/>
    </xf>
    <xf numFmtId="0" fontId="34" fillId="0" borderId="71" xfId="8" applyFont="1" applyFill="1" applyBorder="1" applyAlignment="1">
      <alignment vertical="center"/>
    </xf>
    <xf numFmtId="0" fontId="34" fillId="0" borderId="0" xfId="12" applyFont="1" applyFill="1" applyBorder="1" applyAlignment="1">
      <alignment vertical="center"/>
    </xf>
    <xf numFmtId="0" fontId="34" fillId="0" borderId="70" xfId="12" applyFont="1" applyFill="1" applyBorder="1" applyAlignment="1">
      <alignment vertical="center"/>
    </xf>
    <xf numFmtId="0" fontId="34" fillId="0" borderId="0" xfId="12" applyFont="1" applyFill="1" applyAlignment="1">
      <alignment vertical="center"/>
    </xf>
    <xf numFmtId="0" fontId="34" fillId="0" borderId="72" xfId="8" applyFont="1" applyFill="1" applyBorder="1" applyAlignment="1">
      <alignment vertical="center"/>
    </xf>
    <xf numFmtId="0" fontId="34" fillId="0" borderId="73" xfId="8" applyFont="1" applyFill="1" applyBorder="1" applyAlignment="1">
      <alignment vertical="center"/>
    </xf>
    <xf numFmtId="0" fontId="38" fillId="0" borderId="0" xfId="8" applyFont="1" applyFill="1" applyBorder="1" applyAlignment="1">
      <alignment vertical="center" shrinkToFit="1"/>
    </xf>
    <xf numFmtId="57" fontId="34" fillId="0" borderId="0" xfId="8" applyNumberFormat="1" applyFont="1" applyFill="1" applyBorder="1" applyAlignment="1">
      <alignment vertical="center" shrinkToFit="1"/>
    </xf>
    <xf numFmtId="0" fontId="39" fillId="0" borderId="0" xfId="12" applyFont="1" applyFill="1" applyAlignment="1">
      <alignment vertical="center"/>
    </xf>
    <xf numFmtId="0" fontId="61" fillId="0" borderId="7" xfId="0" applyFont="1" applyBorder="1" applyAlignment="1">
      <alignment horizontal="left"/>
    </xf>
    <xf numFmtId="0" fontId="61" fillId="0" borderId="8" xfId="0" applyFont="1" applyBorder="1"/>
    <xf numFmtId="0" fontId="0" fillId="0" borderId="0" xfId="0" applyFont="1" applyBorder="1"/>
    <xf numFmtId="0" fontId="0" fillId="0" borderId="0" xfId="0" applyFont="1"/>
    <xf numFmtId="194" fontId="61" fillId="0" borderId="29" xfId="0" applyNumberFormat="1" applyFont="1" applyBorder="1" applyAlignment="1">
      <alignment horizontal="right"/>
    </xf>
    <xf numFmtId="186" fontId="61" fillId="0" borderId="29" xfId="0" applyNumberFormat="1" applyFont="1" applyBorder="1" applyAlignment="1">
      <alignment horizontal="left"/>
    </xf>
    <xf numFmtId="0" fontId="61" fillId="0" borderId="27" xfId="0" applyFont="1" applyFill="1" applyBorder="1" applyAlignment="1">
      <alignment horizontal="right"/>
    </xf>
    <xf numFmtId="0" fontId="61" fillId="0" borderId="27" xfId="0" applyFont="1" applyFill="1" applyBorder="1"/>
    <xf numFmtId="0" fontId="61" fillId="2" borderId="27" xfId="0" applyFont="1" applyFill="1" applyBorder="1" applyAlignment="1">
      <alignment horizontal="right"/>
    </xf>
    <xf numFmtId="0" fontId="61" fillId="2" borderId="27" xfId="0" applyFont="1" applyFill="1" applyBorder="1" applyAlignment="1">
      <alignment wrapText="1"/>
    </xf>
    <xf numFmtId="0" fontId="61" fillId="2" borderId="27" xfId="0" applyFont="1" applyFill="1" applyBorder="1"/>
    <xf numFmtId="0" fontId="34" fillId="0" borderId="29" xfId="8" applyFont="1" applyFill="1" applyBorder="1" applyAlignment="1">
      <alignment horizontal="center" vertical="center"/>
    </xf>
    <xf numFmtId="0" fontId="34" fillId="0" borderId="0" xfId="12" applyFont="1" applyFill="1" applyAlignment="1">
      <alignment horizontal="center" vertical="top"/>
    </xf>
    <xf numFmtId="0" fontId="34" fillId="0" borderId="0" xfId="7" applyFont="1" applyAlignment="1">
      <alignment vertical="top"/>
    </xf>
    <xf numFmtId="0" fontId="34" fillId="0" borderId="0" xfId="12" applyFont="1" applyFill="1" applyAlignment="1">
      <alignment horizontal="left"/>
    </xf>
    <xf numFmtId="0" fontId="34" fillId="0" borderId="0" xfId="7" applyFont="1" applyAlignment="1">
      <alignment horizontal="left"/>
    </xf>
    <xf numFmtId="0" fontId="34" fillId="2" borderId="30" xfId="8" applyFont="1" applyFill="1" applyBorder="1" applyAlignment="1">
      <alignment vertical="center" shrinkToFit="1"/>
    </xf>
    <xf numFmtId="0" fontId="9" fillId="0" borderId="36" xfId="13" applyFont="1" applyBorder="1" applyAlignment="1">
      <alignment vertical="center"/>
    </xf>
    <xf numFmtId="0" fontId="2" fillId="0" borderId="0" xfId="13" applyFont="1" applyBorder="1" applyAlignment="1">
      <alignment vertical="center"/>
    </xf>
    <xf numFmtId="0" fontId="2" fillId="0" borderId="0" xfId="0" applyFont="1" applyBorder="1" applyAlignment="1">
      <alignment horizontal="left"/>
    </xf>
    <xf numFmtId="0" fontId="2" fillId="0" borderId="0" xfId="11" applyFont="1" applyBorder="1" applyAlignment="1">
      <alignment vertical="center"/>
    </xf>
    <xf numFmtId="57" fontId="34" fillId="2" borderId="28" xfId="8" applyNumberFormat="1" applyFont="1" applyFill="1" applyBorder="1" applyAlignment="1">
      <alignment horizontal="center" vertical="center" shrinkToFit="1"/>
    </xf>
    <xf numFmtId="57" fontId="34" fillId="2" borderId="30" xfId="8" applyNumberFormat="1" applyFont="1" applyFill="1" applyBorder="1" applyAlignment="1">
      <alignment horizontal="center" vertical="center" shrinkToFit="1"/>
    </xf>
    <xf numFmtId="0" fontId="40" fillId="0" borderId="0" xfId="7" applyFont="1" applyAlignment="1">
      <alignment vertical="center"/>
    </xf>
    <xf numFmtId="0" fontId="40" fillId="0" borderId="0" xfId="12" applyFont="1" applyFill="1" applyAlignment="1">
      <alignment vertical="center"/>
    </xf>
    <xf numFmtId="0" fontId="2" fillId="4" borderId="0" xfId="4" applyFont="1" applyFill="1" applyAlignment="1">
      <alignment vertical="center"/>
    </xf>
    <xf numFmtId="0" fontId="2" fillId="4" borderId="0" xfId="6" applyFont="1" applyFill="1" applyAlignment="1">
      <alignment vertical="center"/>
    </xf>
    <xf numFmtId="0" fontId="2" fillId="4" borderId="0" xfId="4" applyFont="1" applyFill="1" applyBorder="1" applyAlignment="1">
      <alignment vertical="center"/>
    </xf>
    <xf numFmtId="0" fontId="5" fillId="4" borderId="0" xfId="4" applyFont="1" applyFill="1" applyBorder="1" applyAlignment="1">
      <alignment horizontal="center" vertical="top"/>
    </xf>
    <xf numFmtId="0" fontId="2" fillId="4" borderId="2" xfId="4" applyFont="1" applyFill="1" applyBorder="1" applyAlignment="1">
      <alignment vertical="center"/>
    </xf>
    <xf numFmtId="0" fontId="2" fillId="4" borderId="3" xfId="4" applyFont="1" applyFill="1" applyBorder="1" applyAlignment="1">
      <alignment vertical="center"/>
    </xf>
    <xf numFmtId="0" fontId="2" fillId="4" borderId="4" xfId="4" applyFont="1" applyFill="1" applyBorder="1" applyAlignment="1">
      <alignment vertical="center"/>
    </xf>
    <xf numFmtId="0" fontId="2" fillId="4" borderId="5" xfId="4" applyFont="1" applyFill="1" applyBorder="1" applyAlignment="1">
      <alignment vertical="center"/>
    </xf>
    <xf numFmtId="0" fontId="2" fillId="4" borderId="6" xfId="4" applyFont="1" applyFill="1" applyBorder="1" applyAlignment="1">
      <alignment vertical="center"/>
    </xf>
    <xf numFmtId="0" fontId="2" fillId="4" borderId="8" xfId="4" applyFont="1" applyFill="1" applyBorder="1" applyAlignment="1">
      <alignment vertical="center"/>
    </xf>
    <xf numFmtId="0" fontId="2" fillId="4" borderId="0" xfId="4" applyFont="1" applyFill="1" applyBorder="1" applyAlignment="1">
      <alignment horizontal="center" vertical="center"/>
    </xf>
    <xf numFmtId="0" fontId="2" fillId="4" borderId="1" xfId="4" applyFont="1" applyFill="1" applyBorder="1" applyAlignment="1">
      <alignment vertical="center"/>
    </xf>
    <xf numFmtId="0" fontId="2" fillId="4" borderId="1" xfId="4" applyFont="1" applyFill="1" applyBorder="1" applyAlignment="1">
      <alignment horizontal="distributed" vertical="center" wrapText="1"/>
    </xf>
    <xf numFmtId="0" fontId="2" fillId="4" borderId="29" xfId="4" applyFont="1" applyFill="1" applyBorder="1" applyAlignment="1">
      <alignment vertical="center"/>
    </xf>
    <xf numFmtId="0" fontId="2" fillId="4" borderId="0" xfId="4" applyFont="1" applyFill="1" applyBorder="1" applyAlignment="1"/>
    <xf numFmtId="0" fontId="2" fillId="4" borderId="0" xfId="4" applyFont="1" applyFill="1" applyBorder="1" applyAlignment="1">
      <alignment horizontal="right" vertical="center"/>
    </xf>
    <xf numFmtId="0" fontId="2" fillId="4" borderId="5" xfId="4" applyFont="1" applyFill="1" applyBorder="1" applyAlignment="1">
      <alignment horizontal="center" vertical="center"/>
    </xf>
    <xf numFmtId="0" fontId="2" fillId="4" borderId="0" xfId="4" applyFont="1" applyFill="1" applyBorder="1" applyAlignment="1">
      <alignment horizontal="left" vertical="center"/>
    </xf>
    <xf numFmtId="0" fontId="2" fillId="4" borderId="0" xfId="4" applyFont="1" applyFill="1" applyBorder="1" applyAlignment="1">
      <alignment horizontal="distributed" vertical="center" wrapText="1"/>
    </xf>
    <xf numFmtId="0" fontId="4" fillId="4" borderId="0" xfId="4" applyFont="1" applyFill="1" applyBorder="1" applyAlignment="1">
      <alignment horizontal="distributed" vertical="center" wrapText="1"/>
    </xf>
    <xf numFmtId="0" fontId="2" fillId="0" borderId="0" xfId="4" applyFont="1" applyAlignment="1">
      <alignment vertical="center"/>
    </xf>
    <xf numFmtId="0" fontId="43" fillId="0" borderId="0" xfId="4" applyFont="1" applyAlignment="1">
      <alignment horizontal="left" vertical="center"/>
    </xf>
    <xf numFmtId="0" fontId="42" fillId="4" borderId="0" xfId="4" applyFont="1" applyFill="1" applyBorder="1" applyAlignment="1">
      <alignment horizontal="distributed" vertical="center" wrapText="1"/>
    </xf>
    <xf numFmtId="0" fontId="2" fillId="4" borderId="0" xfId="4" applyFont="1" applyFill="1" applyAlignment="1">
      <alignment horizontal="right" vertical="center"/>
    </xf>
    <xf numFmtId="0" fontId="2" fillId="4" borderId="0" xfId="4" applyFont="1" applyFill="1" applyBorder="1" applyAlignment="1">
      <alignment horizontal="center" vertical="center" wrapText="1"/>
    </xf>
    <xf numFmtId="0" fontId="2" fillId="4" borderId="7" xfId="4" applyFont="1" applyFill="1" applyBorder="1" applyAlignment="1">
      <alignment horizontal="center" vertical="center" wrapText="1"/>
    </xf>
    <xf numFmtId="0" fontId="4" fillId="4" borderId="0" xfId="4" applyFont="1" applyFill="1" applyBorder="1" applyAlignment="1">
      <alignment vertical="center" wrapText="1"/>
    </xf>
    <xf numFmtId="0" fontId="4" fillId="4" borderId="5" xfId="4" applyFont="1" applyFill="1" applyBorder="1" applyAlignment="1">
      <alignment vertical="center" wrapText="1"/>
    </xf>
    <xf numFmtId="0" fontId="4" fillId="4" borderId="4" xfId="4" applyFont="1" applyFill="1" applyBorder="1" applyAlignment="1">
      <alignment horizontal="right" vertical="center" wrapText="1"/>
    </xf>
    <xf numFmtId="0" fontId="4" fillId="4" borderId="0" xfId="4" applyFont="1" applyFill="1" applyBorder="1" applyAlignment="1">
      <alignment horizontal="right" vertical="center" wrapText="1"/>
    </xf>
    <xf numFmtId="186" fontId="4" fillId="4" borderId="8" xfId="4" applyNumberFormat="1" applyFont="1" applyFill="1" applyBorder="1" applyAlignment="1">
      <alignment vertical="top" wrapText="1"/>
    </xf>
    <xf numFmtId="0" fontId="0" fillId="0" borderId="0" xfId="0" applyFont="1" applyFill="1" applyBorder="1" applyAlignment="1">
      <alignment horizontal="left" vertical="center"/>
    </xf>
    <xf numFmtId="0" fontId="0" fillId="0" borderId="0" xfId="0" applyFill="1" applyBorder="1" applyAlignment="1">
      <alignment horizontal="center" vertical="center"/>
    </xf>
    <xf numFmtId="0" fontId="0" fillId="0" borderId="0" xfId="0" applyBorder="1" applyAlignment="1">
      <alignment vertical="center"/>
    </xf>
    <xf numFmtId="0" fontId="63" fillId="0" borderId="0" xfId="0" applyFont="1" applyBorder="1" applyAlignment="1">
      <alignment vertical="center"/>
    </xf>
    <xf numFmtId="0" fontId="0" fillId="0" borderId="0" xfId="0" applyFont="1" applyBorder="1" applyAlignment="1">
      <alignment horizontal="right" vertical="center"/>
    </xf>
    <xf numFmtId="0" fontId="0" fillId="0" borderId="0" xfId="0" applyBorder="1" applyAlignment="1">
      <alignment horizontal="right" vertical="center"/>
    </xf>
    <xf numFmtId="0" fontId="0" fillId="0" borderId="0" xfId="0" applyAlignment="1">
      <alignment horizontal="center"/>
    </xf>
    <xf numFmtId="0" fontId="0" fillId="5" borderId="74" xfId="0" applyFill="1" applyBorder="1" applyAlignment="1">
      <alignment horizontal="center" vertical="center"/>
    </xf>
    <xf numFmtId="0" fontId="0" fillId="5" borderId="75" xfId="0" applyFill="1" applyBorder="1" applyAlignment="1">
      <alignment horizontal="center" vertical="center"/>
    </xf>
    <xf numFmtId="0" fontId="0" fillId="5" borderId="76" xfId="0" applyFill="1" applyBorder="1" applyAlignment="1">
      <alignment horizontal="center" vertical="center"/>
    </xf>
    <xf numFmtId="0" fontId="64" fillId="0" borderId="0" xfId="1" applyFont="1" applyFill="1" applyAlignment="1" applyProtection="1">
      <alignment vertical="center"/>
    </xf>
    <xf numFmtId="0" fontId="64" fillId="0" borderId="0" xfId="1" applyFont="1" applyFill="1" applyAlignment="1" applyProtection="1">
      <alignment vertical="top"/>
    </xf>
    <xf numFmtId="0" fontId="2" fillId="0" borderId="0" xfId="0" applyFont="1" applyAlignment="1">
      <alignment vertical="top"/>
    </xf>
    <xf numFmtId="0" fontId="64" fillId="0" borderId="4" xfId="1" applyFont="1" applyFill="1" applyBorder="1" applyAlignment="1" applyProtection="1">
      <alignment vertical="top"/>
    </xf>
    <xf numFmtId="0" fontId="2" fillId="4" borderId="1" xfId="4" applyFont="1" applyFill="1" applyBorder="1" applyAlignment="1">
      <alignment horizontal="center" vertical="center" wrapText="1"/>
    </xf>
    <xf numFmtId="0" fontId="42" fillId="4" borderId="1" xfId="4" applyFont="1" applyFill="1" applyBorder="1" applyAlignment="1">
      <alignment horizontal="distributed" vertical="center" wrapText="1"/>
    </xf>
    <xf numFmtId="0" fontId="2" fillId="4" borderId="7" xfId="4" applyFont="1" applyFill="1" applyBorder="1" applyAlignment="1">
      <alignment vertical="center"/>
    </xf>
    <xf numFmtId="0" fontId="43" fillId="4" borderId="0" xfId="4" applyFont="1" applyFill="1" applyBorder="1" applyAlignment="1">
      <alignment horizontal="left" vertical="center"/>
    </xf>
    <xf numFmtId="0" fontId="2" fillId="4" borderId="2" xfId="4" applyFont="1" applyFill="1" applyBorder="1" applyAlignment="1">
      <alignment horizontal="center" vertical="center"/>
    </xf>
    <xf numFmtId="0" fontId="2" fillId="4" borderId="1" xfId="4" applyFont="1" applyFill="1" applyBorder="1" applyAlignment="1">
      <alignment horizontal="center" vertical="center"/>
    </xf>
    <xf numFmtId="0" fontId="2" fillId="4" borderId="3" xfId="4" applyFont="1" applyFill="1" applyBorder="1" applyAlignment="1">
      <alignment horizontal="center" vertical="center"/>
    </xf>
    <xf numFmtId="0" fontId="2" fillId="4" borderId="6" xfId="4" applyFont="1" applyFill="1" applyBorder="1" applyAlignment="1">
      <alignment horizontal="center" vertical="center"/>
    </xf>
    <xf numFmtId="0" fontId="2" fillId="4" borderId="8" xfId="4" applyFont="1" applyFill="1" applyBorder="1" applyAlignment="1">
      <alignment horizontal="center" vertical="center"/>
    </xf>
    <xf numFmtId="0" fontId="0" fillId="2" borderId="27" xfId="0" applyFill="1" applyBorder="1" applyAlignment="1">
      <alignment horizontal="center"/>
    </xf>
    <xf numFmtId="201" fontId="0" fillId="2" borderId="27" xfId="0" applyNumberFormat="1" applyFill="1" applyBorder="1" applyAlignment="1">
      <alignment horizontal="center"/>
    </xf>
    <xf numFmtId="186" fontId="0" fillId="0" borderId="1" xfId="0" applyNumberFormat="1" applyFill="1" applyBorder="1" applyAlignment="1">
      <alignment horizontal="center"/>
    </xf>
    <xf numFmtId="0" fontId="63" fillId="0" borderId="7" xfId="0" applyFont="1" applyFill="1" applyBorder="1" applyAlignment="1"/>
    <xf numFmtId="0" fontId="0" fillId="2" borderId="28" xfId="0" applyFill="1" applyBorder="1" applyAlignment="1">
      <alignment horizontal="center" shrinkToFit="1"/>
    </xf>
    <xf numFmtId="0" fontId="0" fillId="2" borderId="77" xfId="0" applyFill="1" applyBorder="1" applyAlignment="1">
      <alignment horizontal="center" shrinkToFit="1"/>
    </xf>
    <xf numFmtId="0" fontId="0" fillId="0" borderId="29" xfId="0" applyFill="1" applyBorder="1" applyAlignment="1">
      <alignment horizontal="center"/>
    </xf>
    <xf numFmtId="0" fontId="0" fillId="0" borderId="0" xfId="0" applyFill="1"/>
    <xf numFmtId="0" fontId="0" fillId="0" borderId="0" xfId="0" applyBorder="1" applyAlignment="1">
      <alignment horizontal="right"/>
    </xf>
    <xf numFmtId="0" fontId="25" fillId="0" borderId="0" xfId="0" applyFont="1" applyBorder="1" applyAlignment="1">
      <alignment horizontal="center" vertical="top" shrinkToFit="1"/>
    </xf>
    <xf numFmtId="0" fontId="0" fillId="0" borderId="0" xfId="0" applyBorder="1" applyAlignment="1">
      <alignment horizontal="left"/>
    </xf>
    <xf numFmtId="0" fontId="25" fillId="0" borderId="0" xfId="0" applyFont="1" applyBorder="1"/>
    <xf numFmtId="0" fontId="0" fillId="0" borderId="16" xfId="0" applyFill="1" applyBorder="1"/>
    <xf numFmtId="0" fontId="2" fillId="6" borderId="0" xfId="4" applyFont="1" applyFill="1" applyBorder="1" applyAlignment="1">
      <alignment vertical="top"/>
    </xf>
    <xf numFmtId="0" fontId="2" fillId="6" borderId="5" xfId="4" applyFont="1" applyFill="1" applyBorder="1" applyAlignment="1">
      <alignment vertical="top"/>
    </xf>
    <xf numFmtId="0" fontId="34" fillId="2" borderId="28" xfId="8" applyFont="1" applyFill="1" applyBorder="1" applyAlignment="1">
      <alignment vertical="center" shrinkToFit="1"/>
    </xf>
    <xf numFmtId="0" fontId="65" fillId="0" borderId="0" xfId="0" applyFont="1" applyAlignment="1">
      <alignment vertical="top" wrapText="1"/>
    </xf>
    <xf numFmtId="0" fontId="2" fillId="0" borderId="0" xfId="4" applyFont="1" applyBorder="1" applyAlignment="1">
      <alignment vertical="center"/>
    </xf>
    <xf numFmtId="0" fontId="2" fillId="6" borderId="0" xfId="4" applyFont="1" applyFill="1" applyAlignment="1">
      <alignment vertical="center"/>
    </xf>
    <xf numFmtId="0" fontId="43" fillId="6" borderId="0" xfId="4" applyFont="1" applyFill="1" applyAlignment="1">
      <alignment horizontal="left" vertical="center"/>
    </xf>
    <xf numFmtId="0" fontId="43" fillId="6" borderId="0" xfId="4" applyFont="1" applyFill="1" applyAlignment="1">
      <alignment vertical="center"/>
    </xf>
    <xf numFmtId="0" fontId="46" fillId="0" borderId="13" xfId="0" applyFont="1" applyBorder="1" applyAlignment="1">
      <alignment horizontal="left"/>
    </xf>
    <xf numFmtId="0" fontId="46" fillId="0" borderId="0" xfId="0" applyFont="1" applyFill="1" applyBorder="1" applyAlignment="1">
      <alignment horizontal="left"/>
    </xf>
    <xf numFmtId="0" fontId="46" fillId="0" borderId="7" xfId="0" applyFont="1" applyFill="1" applyBorder="1" applyAlignment="1"/>
    <xf numFmtId="0" fontId="66" fillId="0" borderId="0" xfId="0" applyFont="1"/>
    <xf numFmtId="0" fontId="34" fillId="0" borderId="28" xfId="8" applyFont="1" applyFill="1" applyBorder="1" applyAlignment="1">
      <alignment horizontal="center" vertical="center" shrinkToFit="1"/>
    </xf>
    <xf numFmtId="0" fontId="34" fillId="0" borderId="29" xfId="8" applyFont="1" applyFill="1" applyBorder="1" applyAlignment="1">
      <alignment horizontal="center" vertical="center" shrinkToFit="1"/>
    </xf>
    <xf numFmtId="0" fontId="34" fillId="2" borderId="28" xfId="8" applyFont="1" applyFill="1" applyBorder="1" applyAlignment="1">
      <alignment horizontal="center" vertical="center" shrinkToFit="1"/>
    </xf>
    <xf numFmtId="186" fontId="34" fillId="0" borderId="30" xfId="8" applyNumberFormat="1" applyFont="1" applyFill="1" applyBorder="1" applyAlignment="1">
      <alignment horizontal="left" vertical="center" shrinkToFit="1"/>
    </xf>
    <xf numFmtId="49" fontId="34" fillId="0" borderId="0" xfId="12" applyNumberFormat="1" applyFont="1" applyFill="1" applyAlignment="1">
      <alignment vertical="center"/>
    </xf>
    <xf numFmtId="0" fontId="34" fillId="2" borderId="30" xfId="8" applyFont="1" applyFill="1" applyBorder="1" applyAlignment="1">
      <alignment horizontal="right" vertical="center" shrinkToFit="1"/>
    </xf>
    <xf numFmtId="0" fontId="0" fillId="2" borderId="27"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40" fillId="2" borderId="0" xfId="7" applyFont="1" applyFill="1" applyAlignment="1">
      <alignment horizontal="center" vertical="center"/>
    </xf>
    <xf numFmtId="0" fontId="64" fillId="7" borderId="0" xfId="1" applyFont="1" applyFill="1" applyAlignment="1" applyProtection="1"/>
    <xf numFmtId="0" fontId="9" fillId="7" borderId="0" xfId="0" applyFont="1" applyFill="1"/>
    <xf numFmtId="0" fontId="13" fillId="7" borderId="0" xfId="10" applyFont="1" applyFill="1">
      <alignment vertical="center"/>
    </xf>
    <xf numFmtId="0" fontId="0" fillId="7" borderId="0" xfId="0" applyFill="1"/>
    <xf numFmtId="0" fontId="2" fillId="7" borderId="0" xfId="0" applyFont="1" applyFill="1" applyBorder="1" applyAlignment="1">
      <alignment vertical="center"/>
    </xf>
    <xf numFmtId="0" fontId="0" fillId="0" borderId="10" xfId="0" applyFill="1" applyBorder="1" applyAlignment="1">
      <alignment horizontal="center" vertical="center" shrinkToFit="1"/>
    </xf>
    <xf numFmtId="0" fontId="0" fillId="0" borderId="0" xfId="0" applyAlignment="1">
      <alignment shrinkToFit="1"/>
    </xf>
    <xf numFmtId="0" fontId="25" fillId="0" borderId="0" xfId="0" applyFont="1" applyFill="1" applyBorder="1"/>
    <xf numFmtId="0" fontId="46" fillId="0" borderId="78" xfId="1" applyFont="1" applyBorder="1" applyAlignment="1" applyProtection="1">
      <alignment horizontal="center" shrinkToFit="1"/>
    </xf>
    <xf numFmtId="0" fontId="0" fillId="0" borderId="10" xfId="0" applyBorder="1" applyAlignment="1">
      <alignment horizontal="center" vertical="top" shrinkToFit="1"/>
    </xf>
    <xf numFmtId="0" fontId="0" fillId="0" borderId="27" xfId="0" applyFill="1" applyBorder="1" applyAlignment="1">
      <alignment horizontal="center" vertical="center" shrinkToFit="1"/>
    </xf>
    <xf numFmtId="0" fontId="0" fillId="0" borderId="27" xfId="0" applyBorder="1" applyAlignment="1">
      <alignment horizontal="center" vertical="center" shrinkToFit="1"/>
    </xf>
    <xf numFmtId="0" fontId="0" fillId="0" borderId="10" xfId="0" applyBorder="1" applyAlignment="1">
      <alignment horizontal="center" vertical="center"/>
    </xf>
    <xf numFmtId="0" fontId="46" fillId="0" borderId="0" xfId="0" applyFont="1" applyAlignment="1">
      <alignment horizontal="right" shrinkToFit="1"/>
    </xf>
    <xf numFmtId="0" fontId="0" fillId="0" borderId="7" xfId="0" applyFill="1" applyBorder="1" applyAlignment="1">
      <alignment horizontal="left" vertical="center"/>
    </xf>
    <xf numFmtId="0" fontId="0" fillId="0" borderId="29" xfId="0" applyFill="1" applyBorder="1" applyAlignment="1">
      <alignment horizontal="left" vertical="center" shrinkToFit="1"/>
    </xf>
    <xf numFmtId="0" fontId="0" fillId="0" borderId="29" xfId="0" applyFill="1" applyBorder="1" applyAlignment="1">
      <alignment horizontal="center" vertical="center" shrinkToFit="1"/>
    </xf>
    <xf numFmtId="0" fontId="0" fillId="8" borderId="75" xfId="0" applyFill="1" applyBorder="1" applyAlignment="1">
      <alignment horizontal="center" vertical="center"/>
    </xf>
    <xf numFmtId="0" fontId="0" fillId="8" borderId="76" xfId="0" applyFill="1" applyBorder="1" applyAlignment="1">
      <alignment horizontal="center" vertical="center"/>
    </xf>
    <xf numFmtId="0" fontId="0" fillId="0" borderId="0" xfId="0" applyBorder="1" applyAlignment="1">
      <alignment shrinkToFit="1"/>
    </xf>
    <xf numFmtId="0" fontId="0" fillId="0" borderId="8" xfId="0" applyFill="1" applyBorder="1" applyAlignment="1">
      <alignment horizontal="center" vertical="center" shrinkToFit="1"/>
    </xf>
    <xf numFmtId="0" fontId="0" fillId="0" borderId="4" xfId="0" applyBorder="1"/>
    <xf numFmtId="0" fontId="0" fillId="0" borderId="5" xfId="0" applyBorder="1"/>
    <xf numFmtId="0" fontId="34" fillId="2" borderId="29" xfId="8" applyFont="1" applyFill="1" applyBorder="1" applyAlignment="1">
      <alignment horizontal="center" vertical="center" shrinkToFit="1"/>
    </xf>
    <xf numFmtId="0" fontId="34" fillId="2" borderId="28" xfId="8" applyFont="1" applyFill="1" applyBorder="1" applyAlignment="1">
      <alignment vertical="center" shrinkToFit="1"/>
    </xf>
    <xf numFmtId="0" fontId="34" fillId="2" borderId="30" xfId="8" applyFont="1" applyFill="1" applyBorder="1" applyAlignment="1">
      <alignment vertical="center" shrinkToFit="1"/>
    </xf>
    <xf numFmtId="0" fontId="0" fillId="0" borderId="7" xfId="0" applyBorder="1"/>
    <xf numFmtId="0" fontId="0" fillId="2" borderId="79" xfId="0" applyFont="1" applyFill="1" applyBorder="1" applyAlignment="1">
      <alignment horizontal="center" vertical="center" shrinkToFit="1"/>
    </xf>
    <xf numFmtId="0" fontId="1" fillId="4" borderId="29" xfId="4" applyFont="1" applyFill="1" applyBorder="1" applyAlignment="1">
      <alignment horizontal="center" vertical="center" shrinkToFit="1"/>
    </xf>
    <xf numFmtId="206" fontId="1" fillId="9" borderId="29" xfId="4" applyNumberFormat="1" applyFont="1" applyFill="1" applyBorder="1" applyAlignment="1">
      <alignment horizontal="center" vertical="center" shrinkToFit="1"/>
    </xf>
    <xf numFmtId="0" fontId="0" fillId="0" borderId="29" xfId="0" applyFont="1" applyBorder="1" applyAlignment="1">
      <alignment horizontal="center" vertical="center"/>
    </xf>
    <xf numFmtId="0" fontId="2" fillId="6" borderId="3" xfId="4" applyFont="1" applyFill="1" applyBorder="1" applyAlignment="1">
      <alignment vertical="center"/>
    </xf>
    <xf numFmtId="0" fontId="4" fillId="6" borderId="0" xfId="4" applyFont="1" applyFill="1" applyBorder="1" applyAlignment="1">
      <alignment vertical="center" wrapText="1"/>
    </xf>
    <xf numFmtId="176" fontId="4" fillId="6" borderId="0" xfId="4" applyNumberFormat="1" applyFont="1" applyFill="1" applyBorder="1" applyAlignment="1">
      <alignment vertical="center" wrapText="1"/>
    </xf>
    <xf numFmtId="0" fontId="4" fillId="10" borderId="5" xfId="4" applyFont="1" applyFill="1" applyBorder="1" applyAlignment="1">
      <alignment vertical="center" wrapText="1"/>
    </xf>
    <xf numFmtId="0" fontId="2" fillId="6" borderId="2" xfId="4" applyFont="1" applyFill="1" applyBorder="1" applyAlignment="1">
      <alignment vertical="center"/>
    </xf>
    <xf numFmtId="0" fontId="2" fillId="6" borderId="4" xfId="4" applyFont="1" applyFill="1" applyBorder="1" applyAlignment="1">
      <alignment vertical="center"/>
    </xf>
    <xf numFmtId="0" fontId="2" fillId="6" borderId="5" xfId="4" applyFont="1" applyFill="1" applyBorder="1" applyAlignment="1">
      <alignment vertical="center"/>
    </xf>
    <xf numFmtId="0" fontId="2" fillId="6" borderId="6" xfId="4" applyFont="1" applyFill="1" applyBorder="1" applyAlignment="1">
      <alignment vertical="center"/>
    </xf>
    <xf numFmtId="0" fontId="2" fillId="6" borderId="8" xfId="4" applyFont="1" applyFill="1" applyBorder="1" applyAlignment="1">
      <alignment vertical="center"/>
    </xf>
    <xf numFmtId="0" fontId="2" fillId="10" borderId="2" xfId="4" applyFont="1" applyFill="1" applyBorder="1" applyAlignment="1">
      <alignment vertical="center"/>
    </xf>
    <xf numFmtId="0" fontId="2" fillId="10" borderId="3" xfId="4" applyFont="1" applyFill="1" applyBorder="1" applyAlignment="1">
      <alignment vertical="center"/>
    </xf>
    <xf numFmtId="0" fontId="2" fillId="10" borderId="4" xfId="4" applyFont="1" applyFill="1" applyBorder="1" applyAlignment="1">
      <alignment vertical="center"/>
    </xf>
    <xf numFmtId="0" fontId="2" fillId="10" borderId="5" xfId="4" applyFont="1" applyFill="1" applyBorder="1" applyAlignment="1">
      <alignment vertical="center"/>
    </xf>
    <xf numFmtId="0" fontId="2" fillId="10" borderId="6" xfId="4" applyFont="1" applyFill="1" applyBorder="1" applyAlignment="1">
      <alignment vertical="center"/>
    </xf>
    <xf numFmtId="0" fontId="2" fillId="10" borderId="8" xfId="4" applyFont="1" applyFill="1" applyBorder="1" applyAlignment="1">
      <alignment vertical="center"/>
    </xf>
    <xf numFmtId="0" fontId="4" fillId="10" borderId="4" xfId="4" applyFont="1" applyFill="1" applyBorder="1" applyAlignment="1">
      <alignment horizontal="right" vertical="center" wrapText="1"/>
    </xf>
    <xf numFmtId="0" fontId="4" fillId="10" borderId="0" xfId="4" applyFont="1" applyFill="1" applyBorder="1" applyAlignment="1">
      <alignment horizontal="right" vertical="center" wrapText="1"/>
    </xf>
    <xf numFmtId="0" fontId="4" fillId="10" borderId="0" xfId="4" applyFont="1" applyFill="1" applyBorder="1" applyAlignment="1">
      <alignment vertical="center" wrapText="1"/>
    </xf>
    <xf numFmtId="176" fontId="4" fillId="10" borderId="0" xfId="4" applyNumberFormat="1" applyFont="1" applyFill="1" applyBorder="1" applyAlignment="1">
      <alignment vertical="center" wrapText="1"/>
    </xf>
    <xf numFmtId="0" fontId="2" fillId="10" borderId="0" xfId="4" applyFont="1" applyFill="1" applyBorder="1" applyAlignment="1">
      <alignment vertical="center"/>
    </xf>
    <xf numFmtId="186" fontId="4" fillId="10" borderId="8" xfId="4" applyNumberFormat="1" applyFont="1" applyFill="1" applyBorder="1" applyAlignment="1">
      <alignment vertical="top" wrapText="1"/>
    </xf>
    <xf numFmtId="0" fontId="2" fillId="6" borderId="0" xfId="4" applyFont="1" applyFill="1" applyBorder="1" applyAlignment="1">
      <alignment vertical="center"/>
    </xf>
    <xf numFmtId="0" fontId="9" fillId="0" borderId="30" xfId="0" applyFont="1" applyFill="1" applyBorder="1" applyAlignment="1">
      <alignment vertical="top"/>
    </xf>
    <xf numFmtId="0" fontId="9" fillId="0" borderId="28"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8" xfId="0" applyFont="1" applyFill="1" applyBorder="1" applyAlignment="1">
      <alignment vertical="top"/>
    </xf>
    <xf numFmtId="0" fontId="9" fillId="0" borderId="6" xfId="0" applyFont="1" applyFill="1" applyBorder="1" applyAlignment="1">
      <alignment vertical="top"/>
    </xf>
    <xf numFmtId="0" fontId="2" fillId="10" borderId="4" xfId="4" applyFont="1" applyFill="1" applyBorder="1" applyAlignment="1">
      <alignment horizontal="right" vertical="center" wrapText="1"/>
    </xf>
    <xf numFmtId="0" fontId="2" fillId="10" borderId="0" xfId="4" applyFont="1" applyFill="1" applyBorder="1" applyAlignment="1">
      <alignment horizontal="right" vertical="center" wrapText="1"/>
    </xf>
    <xf numFmtId="0" fontId="2" fillId="10" borderId="0" xfId="4" applyFont="1" applyFill="1" applyBorder="1" applyAlignment="1">
      <alignment vertical="center" wrapText="1"/>
    </xf>
    <xf numFmtId="176" fontId="2" fillId="10" borderId="0" xfId="4" applyNumberFormat="1" applyFont="1" applyFill="1" applyBorder="1" applyAlignment="1">
      <alignment vertical="center" wrapText="1"/>
    </xf>
    <xf numFmtId="0" fontId="2" fillId="10" borderId="5" xfId="4" applyFont="1" applyFill="1" applyBorder="1" applyAlignment="1">
      <alignment vertical="center" wrapText="1"/>
    </xf>
    <xf numFmtId="186" fontId="2" fillId="10" borderId="8" xfId="4" applyNumberFormat="1" applyFont="1" applyFill="1" applyBorder="1" applyAlignment="1">
      <alignment vertical="top" wrapText="1"/>
    </xf>
    <xf numFmtId="0" fontId="2" fillId="4" borderId="4" xfId="4" applyFont="1" applyFill="1" applyBorder="1" applyAlignment="1">
      <alignment horizontal="right" vertical="center" wrapText="1"/>
    </xf>
    <xf numFmtId="0" fontId="2" fillId="4" borderId="0" xfId="4" applyFont="1" applyFill="1" applyBorder="1" applyAlignment="1">
      <alignment horizontal="right" vertical="center" wrapText="1"/>
    </xf>
    <xf numFmtId="0" fontId="2" fillId="6" borderId="4" xfId="4" applyFont="1" applyFill="1" applyBorder="1" applyAlignment="1">
      <alignment horizontal="right" vertical="center" wrapText="1"/>
    </xf>
    <xf numFmtId="0" fontId="2" fillId="6" borderId="0" xfId="4" applyFont="1" applyFill="1" applyBorder="1" applyAlignment="1">
      <alignment horizontal="right" vertical="center" wrapText="1"/>
    </xf>
    <xf numFmtId="0" fontId="2" fillId="6" borderId="0" xfId="4" applyFont="1" applyFill="1" applyBorder="1" applyAlignment="1">
      <alignment vertical="center" wrapText="1"/>
    </xf>
    <xf numFmtId="176" fontId="2" fillId="6" borderId="0" xfId="4" applyNumberFormat="1" applyFont="1" applyFill="1" applyBorder="1" applyAlignment="1">
      <alignment vertical="center" wrapText="1"/>
    </xf>
    <xf numFmtId="0" fontId="2" fillId="6" borderId="5" xfId="4" applyFont="1" applyFill="1" applyBorder="1" applyAlignment="1">
      <alignment vertical="center" wrapText="1"/>
    </xf>
    <xf numFmtId="186" fontId="2" fillId="6" borderId="8" xfId="4" applyNumberFormat="1" applyFont="1" applyFill="1" applyBorder="1" applyAlignment="1">
      <alignment vertical="top" wrapText="1"/>
    </xf>
    <xf numFmtId="186" fontId="34" fillId="2" borderId="30" xfId="8" applyNumberFormat="1" applyFont="1" applyFill="1" applyBorder="1" applyAlignment="1">
      <alignment horizontal="center" vertical="center" shrinkToFit="1"/>
    </xf>
    <xf numFmtId="0" fontId="1" fillId="9" borderId="80" xfId="4" applyFont="1" applyFill="1" applyBorder="1" applyAlignment="1">
      <alignment horizontal="center" vertical="center" shrinkToFit="1"/>
    </xf>
    <xf numFmtId="0" fontId="1" fillId="4" borderId="81" xfId="4" applyFont="1" applyFill="1" applyBorder="1" applyAlignment="1">
      <alignment horizontal="center" vertical="center" shrinkToFit="1"/>
    </xf>
    <xf numFmtId="0" fontId="0" fillId="6" borderId="10" xfId="0" applyFill="1" applyBorder="1" applyAlignment="1">
      <alignment horizontal="center" vertical="center" shrinkToFit="1"/>
    </xf>
    <xf numFmtId="0" fontId="0" fillId="6" borderId="8" xfId="0" applyFill="1" applyBorder="1" applyAlignment="1">
      <alignment horizontal="center" vertical="center" shrinkToFit="1"/>
    </xf>
    <xf numFmtId="0" fontId="0" fillId="6" borderId="27" xfId="0" applyFill="1" applyBorder="1" applyAlignment="1">
      <alignment horizontal="center" vertical="center" shrinkToFit="1"/>
    </xf>
    <xf numFmtId="0" fontId="46" fillId="6" borderId="78" xfId="1" applyFont="1" applyFill="1" applyBorder="1" applyAlignment="1" applyProtection="1">
      <alignment horizontal="center" shrinkToFit="1"/>
    </xf>
    <xf numFmtId="0" fontId="0" fillId="6" borderId="10" xfId="0" applyFill="1" applyBorder="1" applyAlignment="1">
      <alignment horizontal="center" vertical="top" shrinkToFit="1"/>
    </xf>
    <xf numFmtId="0" fontId="0" fillId="6" borderId="10" xfId="0" applyFill="1" applyBorder="1" applyAlignment="1">
      <alignment horizontal="center" vertical="center"/>
    </xf>
    <xf numFmtId="0" fontId="24" fillId="0" borderId="7" xfId="0" applyFont="1" applyBorder="1"/>
    <xf numFmtId="0" fontId="24" fillId="0" borderId="0" xfId="0" applyFont="1" applyAlignment="1">
      <alignment horizontal="left"/>
    </xf>
    <xf numFmtId="0" fontId="46" fillId="0" borderId="0" xfId="0" applyFont="1"/>
    <xf numFmtId="0" fontId="67" fillId="0" borderId="0" xfId="0" applyFont="1"/>
    <xf numFmtId="0" fontId="68" fillId="0" borderId="0" xfId="0" applyFont="1"/>
    <xf numFmtId="0" fontId="69" fillId="0" borderId="0" xfId="0" applyFont="1" applyAlignment="1">
      <alignment horizontal="left" vertical="center"/>
    </xf>
    <xf numFmtId="0" fontId="70" fillId="0" borderId="0" xfId="0" applyFont="1" applyAlignment="1">
      <alignment horizontal="center"/>
    </xf>
    <xf numFmtId="0" fontId="67" fillId="0" borderId="0" xfId="0" applyFont="1" applyBorder="1" applyAlignment="1">
      <alignment horizontal="center"/>
    </xf>
    <xf numFmtId="0" fontId="67" fillId="0" borderId="10" xfId="0" applyFont="1" applyBorder="1" applyAlignment="1">
      <alignment horizontal="center"/>
    </xf>
    <xf numFmtId="0" fontId="67" fillId="0" borderId="5" xfId="0" applyFont="1" applyBorder="1"/>
    <xf numFmtId="0" fontId="67" fillId="0" borderId="10" xfId="0" applyFont="1" applyBorder="1" applyAlignment="1">
      <alignment horizontal="center" vertical="center" shrinkToFit="1"/>
    </xf>
    <xf numFmtId="0" fontId="67" fillId="0" borderId="82" xfId="0" applyFont="1" applyBorder="1"/>
    <xf numFmtId="0" fontId="67" fillId="0" borderId="0" xfId="0" applyFont="1" applyBorder="1"/>
    <xf numFmtId="0" fontId="70" fillId="0" borderId="0" xfId="0" applyFont="1" applyBorder="1" applyAlignment="1">
      <alignment horizontal="center"/>
    </xf>
    <xf numFmtId="0" fontId="70" fillId="0" borderId="0" xfId="0" applyFont="1" applyBorder="1" applyAlignment="1">
      <alignment textRotation="255" wrapText="1"/>
    </xf>
    <xf numFmtId="0" fontId="67" fillId="0" borderId="70" xfId="0" applyFont="1" applyBorder="1"/>
    <xf numFmtId="0" fontId="67" fillId="0" borderId="0" xfId="0" applyFont="1" applyBorder="1" applyAlignment="1">
      <alignment horizontal="center" vertical="center"/>
    </xf>
    <xf numFmtId="0" fontId="70" fillId="0" borderId="0" xfId="0" applyFont="1"/>
    <xf numFmtId="0" fontId="67" fillId="0" borderId="27" xfId="0" applyFont="1" applyBorder="1" applyAlignment="1">
      <alignment horizontal="center" vertical="center"/>
    </xf>
    <xf numFmtId="0" fontId="67" fillId="0" borderId="0" xfId="0" applyFont="1" applyAlignment="1">
      <alignment horizontal="center"/>
    </xf>
    <xf numFmtId="0" fontId="67" fillId="0" borderId="4" xfId="0" applyFont="1" applyBorder="1"/>
    <xf numFmtId="0" fontId="67" fillId="0" borderId="2"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27" xfId="0" applyFont="1" applyBorder="1" applyAlignment="1">
      <alignment horizontal="center" vertical="center" wrapText="1" shrinkToFit="1"/>
    </xf>
    <xf numFmtId="0" fontId="67" fillId="2" borderId="27" xfId="0" applyFont="1" applyFill="1" applyBorder="1" applyAlignment="1">
      <alignment horizontal="center" vertical="center"/>
    </xf>
    <xf numFmtId="0" fontId="68" fillId="0" borderId="0" xfId="0" applyFont="1" applyAlignment="1">
      <alignment vertical="center"/>
    </xf>
    <xf numFmtId="0" fontId="67" fillId="2" borderId="27" xfId="0" applyFont="1" applyFill="1" applyBorder="1" applyAlignment="1">
      <alignment horizontal="center" vertical="center" shrinkToFit="1"/>
    </xf>
    <xf numFmtId="0" fontId="70" fillId="2" borderId="27" xfId="0" applyFont="1" applyFill="1" applyBorder="1" applyAlignment="1">
      <alignment horizontal="center" vertical="center"/>
    </xf>
    <xf numFmtId="0" fontId="67" fillId="2" borderId="27" xfId="0" applyFont="1" applyFill="1" applyBorder="1" applyAlignment="1">
      <alignment vertical="center"/>
    </xf>
    <xf numFmtId="0" fontId="70" fillId="11" borderId="0" xfId="0" applyFont="1" applyFill="1" applyBorder="1" applyAlignment="1">
      <alignment horizontal="center" vertical="center"/>
    </xf>
    <xf numFmtId="0" fontId="70" fillId="11" borderId="0" xfId="0" applyFont="1" applyFill="1" applyBorder="1" applyAlignment="1">
      <alignment vertical="center" textRotation="255" wrapText="1"/>
    </xf>
    <xf numFmtId="0" fontId="67" fillId="6" borderId="27" xfId="0" applyFont="1" applyFill="1" applyBorder="1" applyAlignment="1">
      <alignment horizontal="center" vertical="center" shrinkToFit="1"/>
    </xf>
    <xf numFmtId="0" fontId="70" fillId="6" borderId="27" xfId="0" applyFont="1" applyFill="1" applyBorder="1" applyAlignment="1">
      <alignment horizontal="center" vertical="center"/>
    </xf>
    <xf numFmtId="0" fontId="67" fillId="6" borderId="10" xfId="0" applyFont="1" applyFill="1" applyBorder="1" applyAlignment="1">
      <alignment horizontal="center" vertical="center" shrinkToFit="1"/>
    </xf>
    <xf numFmtId="0" fontId="70" fillId="11" borderId="148" xfId="0" applyFont="1" applyFill="1" applyBorder="1" applyAlignment="1">
      <alignment horizontal="center"/>
    </xf>
    <xf numFmtId="0" fontId="70" fillId="11" borderId="149" xfId="0" applyFont="1" applyFill="1" applyBorder="1" applyAlignment="1">
      <alignment horizontal="center"/>
    </xf>
    <xf numFmtId="0" fontId="70" fillId="11" borderId="149" xfId="0" applyFont="1" applyFill="1" applyBorder="1" applyAlignment="1">
      <alignment textRotation="255" wrapText="1"/>
    </xf>
    <xf numFmtId="0" fontId="71" fillId="6" borderId="27" xfId="0" applyFont="1" applyFill="1" applyBorder="1" applyAlignment="1">
      <alignment horizontal="center" vertical="center" wrapText="1" shrinkToFit="1"/>
    </xf>
    <xf numFmtId="0" fontId="70" fillId="11" borderId="149" xfId="0" applyFont="1" applyFill="1" applyBorder="1" applyAlignment="1">
      <alignment horizontal="center" vertical="center"/>
    </xf>
    <xf numFmtId="0" fontId="70" fillId="11" borderId="149" xfId="0" applyFont="1" applyFill="1" applyBorder="1" applyAlignment="1">
      <alignment vertical="center" textRotation="255" wrapText="1"/>
    </xf>
    <xf numFmtId="0" fontId="70" fillId="0" borderId="150" xfId="0" applyFont="1" applyFill="1" applyBorder="1" applyAlignment="1">
      <alignment horizontal="center"/>
    </xf>
    <xf numFmtId="0" fontId="70" fillId="0" borderId="0" xfId="0" applyFont="1" applyFill="1" applyBorder="1" applyAlignment="1">
      <alignment textRotation="255" wrapText="1"/>
    </xf>
    <xf numFmtId="0" fontId="70" fillId="0" borderId="0" xfId="0" applyFont="1" applyFill="1" applyBorder="1" applyAlignment="1">
      <alignment horizontal="center"/>
    </xf>
    <xf numFmtId="0" fontId="72" fillId="11" borderId="150" xfId="0" applyFont="1" applyFill="1" applyBorder="1" applyAlignment="1">
      <alignment horizontal="right"/>
    </xf>
    <xf numFmtId="0" fontId="67" fillId="6" borderId="27" xfId="0" applyFont="1" applyFill="1" applyBorder="1" applyAlignment="1">
      <alignment horizontal="center" vertical="center"/>
    </xf>
    <xf numFmtId="0" fontId="72" fillId="0" borderId="0" xfId="0" applyFont="1" applyAlignment="1">
      <alignment horizontal="right"/>
    </xf>
    <xf numFmtId="0" fontId="72" fillId="11" borderId="151" xfId="0" applyFont="1" applyFill="1" applyBorder="1" applyAlignment="1">
      <alignment horizontal="right"/>
    </xf>
    <xf numFmtId="0" fontId="73" fillId="11" borderId="150" xfId="0" applyFont="1" applyFill="1" applyBorder="1" applyAlignment="1">
      <alignment horizontal="right"/>
    </xf>
    <xf numFmtId="0" fontId="72" fillId="11" borderId="152" xfId="0" applyFont="1" applyFill="1" applyBorder="1" applyAlignment="1">
      <alignment horizontal="right"/>
    </xf>
    <xf numFmtId="0" fontId="67" fillId="6" borderId="27" xfId="0" applyFont="1" applyFill="1" applyBorder="1" applyAlignment="1">
      <alignment horizontal="center" vertical="center" wrapText="1" shrinkToFit="1"/>
    </xf>
    <xf numFmtId="0" fontId="54" fillId="0" borderId="0" xfId="0" applyFont="1"/>
    <xf numFmtId="0" fontId="29" fillId="0" borderId="0" xfId="0" applyFont="1"/>
    <xf numFmtId="0" fontId="54" fillId="11" borderId="148" xfId="0" applyFont="1" applyFill="1" applyBorder="1"/>
    <xf numFmtId="0" fontId="29" fillId="11" borderId="153" xfId="0" applyFont="1" applyFill="1" applyBorder="1"/>
    <xf numFmtId="0" fontId="52" fillId="11" borderId="0" xfId="0" applyFont="1" applyFill="1" applyBorder="1" applyAlignment="1">
      <alignment horizontal="right"/>
    </xf>
    <xf numFmtId="0" fontId="29" fillId="11" borderId="154" xfId="0" applyFont="1" applyFill="1" applyBorder="1"/>
    <xf numFmtId="0" fontId="54" fillId="11" borderId="0" xfId="0" applyFont="1" applyFill="1" applyBorder="1"/>
    <xf numFmtId="0" fontId="29" fillId="11" borderId="155" xfId="0" applyFont="1" applyFill="1" applyBorder="1"/>
    <xf numFmtId="0" fontId="54" fillId="11" borderId="154" xfId="0" applyFont="1" applyFill="1" applyBorder="1"/>
    <xf numFmtId="0" fontId="54" fillId="11" borderId="149" xfId="0" applyFont="1" applyFill="1" applyBorder="1"/>
    <xf numFmtId="0" fontId="54" fillId="11" borderId="155" xfId="0" applyFont="1" applyFill="1" applyBorder="1"/>
    <xf numFmtId="0" fontId="54" fillId="0" borderId="0" xfId="0" applyFont="1" applyAlignment="1">
      <alignment horizontal="right"/>
    </xf>
    <xf numFmtId="0" fontId="71" fillId="6" borderId="27" xfId="0" applyFont="1" applyFill="1" applyBorder="1" applyAlignment="1" applyProtection="1">
      <alignment horizontal="center" vertical="center" wrapText="1" shrinkToFit="1"/>
    </xf>
    <xf numFmtId="0" fontId="67" fillId="6" borderId="27" xfId="0" applyFont="1" applyFill="1" applyBorder="1" applyAlignment="1" applyProtection="1">
      <alignment horizontal="center" vertical="center" shrinkToFit="1"/>
    </xf>
    <xf numFmtId="0" fontId="67" fillId="6" borderId="27" xfId="0" applyFont="1" applyFill="1" applyBorder="1" applyAlignment="1" applyProtection="1">
      <alignment horizontal="center" vertical="center"/>
    </xf>
    <xf numFmtId="0" fontId="67" fillId="6" borderId="10" xfId="0" applyFont="1" applyFill="1" applyBorder="1" applyAlignment="1" applyProtection="1">
      <alignment horizontal="center" vertical="center" shrinkToFit="1"/>
    </xf>
    <xf numFmtId="0" fontId="0" fillId="12" borderId="10" xfId="0" applyFont="1" applyFill="1" applyBorder="1" applyAlignment="1">
      <alignment horizontal="center" vertical="center"/>
    </xf>
    <xf numFmtId="0" fontId="49" fillId="0" borderId="0" xfId="1" applyFont="1" applyAlignment="1" applyProtection="1">
      <alignment horizontal="center" vertical="center"/>
    </xf>
    <xf numFmtId="0" fontId="0" fillId="12" borderId="83" xfId="0" applyFont="1" applyFill="1" applyBorder="1" applyAlignment="1">
      <alignment horizontal="center" vertical="center"/>
    </xf>
    <xf numFmtId="0" fontId="49" fillId="0" borderId="27" xfId="1" applyFont="1" applyBorder="1" applyAlignment="1" applyProtection="1">
      <alignment horizontal="center" vertical="center"/>
    </xf>
    <xf numFmtId="0" fontId="0" fillId="12" borderId="30" xfId="0" applyFont="1" applyFill="1" applyBorder="1" applyAlignment="1">
      <alignment horizontal="center" vertical="center"/>
    </xf>
    <xf numFmtId="0" fontId="0" fillId="12" borderId="27" xfId="0" applyFont="1" applyFill="1" applyBorder="1" applyAlignment="1">
      <alignment horizontal="center" vertical="center"/>
    </xf>
    <xf numFmtId="0" fontId="0" fillId="0" borderId="0" xfId="0" applyFill="1" applyBorder="1" applyAlignment="1">
      <alignment horizontal="left" vertical="center"/>
    </xf>
    <xf numFmtId="0" fontId="0" fillId="0" borderId="4" xfId="0" applyFill="1" applyBorder="1"/>
    <xf numFmtId="0" fontId="17" fillId="0" borderId="0" xfId="11" applyFont="1" applyFill="1" applyAlignment="1">
      <alignment vertical="center"/>
    </xf>
    <xf numFmtId="0" fontId="2" fillId="0" borderId="0" xfId="9" applyFont="1" applyFill="1" applyAlignment="1">
      <alignment horizontal="center"/>
    </xf>
    <xf numFmtId="0" fontId="34" fillId="2" borderId="29" xfId="8" applyFont="1" applyFill="1" applyBorder="1" applyAlignment="1">
      <alignment horizontal="center" vertical="center" shrinkToFit="1"/>
    </xf>
    <xf numFmtId="0" fontId="34" fillId="2" borderId="28" xfId="8" applyFont="1" applyFill="1" applyBorder="1" applyAlignment="1">
      <alignment vertical="center" shrinkToFit="1"/>
    </xf>
    <xf numFmtId="0" fontId="34" fillId="2" borderId="30" xfId="8" applyFont="1" applyFill="1" applyBorder="1" applyAlignment="1">
      <alignment vertical="center" shrinkToFit="1"/>
    </xf>
    <xf numFmtId="49" fontId="2" fillId="6" borderId="0" xfId="0" applyNumberFormat="1" applyFont="1" applyFill="1" applyBorder="1" applyAlignment="1">
      <alignment vertical="center"/>
    </xf>
    <xf numFmtId="57" fontId="34" fillId="2" borderId="29" xfId="8" applyNumberFormat="1" applyFont="1" applyFill="1" applyBorder="1" applyAlignment="1">
      <alignment horizontal="center" vertical="center" shrinkToFit="1"/>
    </xf>
    <xf numFmtId="0" fontId="34" fillId="0" borderId="28" xfId="8" applyFont="1" applyFill="1" applyBorder="1" applyAlignment="1">
      <alignment horizontal="right" vertical="center" shrinkToFit="1"/>
    </xf>
    <xf numFmtId="0" fontId="34" fillId="2" borderId="30" xfId="8" applyFont="1" applyFill="1" applyBorder="1" applyAlignment="1">
      <alignment horizontal="left" vertical="center" shrinkToFit="1"/>
    </xf>
    <xf numFmtId="0" fontId="34" fillId="0" borderId="30" xfId="8" applyFont="1" applyFill="1" applyBorder="1" applyAlignment="1">
      <alignment vertical="center" shrinkToFit="1"/>
    </xf>
    <xf numFmtId="0" fontId="39" fillId="0" borderId="0" xfId="8" applyFont="1" applyFill="1" applyBorder="1" applyAlignment="1">
      <alignment vertical="center" shrinkToFit="1"/>
    </xf>
    <xf numFmtId="0" fontId="39" fillId="0" borderId="0" xfId="8" applyFont="1" applyFill="1" applyBorder="1" applyAlignment="1">
      <alignment vertical="center"/>
    </xf>
    <xf numFmtId="0" fontId="58" fillId="0" borderId="0" xfId="12" applyFont="1" applyFill="1" applyAlignment="1">
      <alignment horizontal="right" vertical="center"/>
    </xf>
    <xf numFmtId="0" fontId="67" fillId="0" borderId="84" xfId="0" applyFont="1" applyBorder="1" applyAlignment="1">
      <alignment horizontal="center"/>
    </xf>
    <xf numFmtId="0" fontId="68" fillId="0" borderId="85" xfId="0" applyFont="1" applyBorder="1"/>
    <xf numFmtId="0" fontId="67" fillId="0" borderId="86" xfId="0" applyFont="1" applyBorder="1" applyAlignment="1">
      <alignment horizontal="center" vertical="center"/>
    </xf>
    <xf numFmtId="0" fontId="67" fillId="0" borderId="64" xfId="0" applyFont="1" applyBorder="1"/>
    <xf numFmtId="0" fontId="67" fillId="0" borderId="87" xfId="0" applyFont="1" applyBorder="1"/>
    <xf numFmtId="0" fontId="67" fillId="0" borderId="88" xfId="0" applyFont="1" applyBorder="1"/>
    <xf numFmtId="0" fontId="67" fillId="0" borderId="86" xfId="0" applyFont="1" applyBorder="1"/>
    <xf numFmtId="0" fontId="67" fillId="0" borderId="87" xfId="0" applyFont="1" applyBorder="1" applyAlignment="1">
      <alignment horizontal="distributed" vertical="center"/>
    </xf>
    <xf numFmtId="0" fontId="67" fillId="0" borderId="87" xfId="0" applyFont="1" applyBorder="1" applyAlignment="1">
      <alignment horizontal="center" vertical="center"/>
    </xf>
    <xf numFmtId="0" fontId="67" fillId="0" borderId="89" xfId="0" applyFont="1" applyBorder="1"/>
    <xf numFmtId="0" fontId="68" fillId="0" borderId="87" xfId="0" applyFont="1" applyBorder="1"/>
    <xf numFmtId="0" fontId="68" fillId="0" borderId="71" xfId="0" applyFont="1" applyBorder="1"/>
    <xf numFmtId="0" fontId="67" fillId="0" borderId="71" xfId="0" applyFont="1" applyBorder="1"/>
    <xf numFmtId="0" fontId="68" fillId="0" borderId="0" xfId="0" applyFont="1" applyBorder="1"/>
    <xf numFmtId="0" fontId="68" fillId="0" borderId="73" xfId="0" applyFont="1" applyBorder="1"/>
    <xf numFmtId="0" fontId="67" fillId="0" borderId="0" xfId="0" applyFont="1" applyFill="1" applyBorder="1" applyAlignment="1">
      <alignment horizontal="center" vertical="center" shrinkToFit="1"/>
    </xf>
    <xf numFmtId="0" fontId="67" fillId="0" borderId="0" xfId="0" applyFont="1" applyFill="1" applyBorder="1" applyAlignment="1">
      <alignment horizontal="distributed" vertical="center" shrinkToFit="1"/>
    </xf>
    <xf numFmtId="0" fontId="54" fillId="11" borderId="150" xfId="0" applyFont="1" applyFill="1" applyBorder="1"/>
    <xf numFmtId="0" fontId="67" fillId="0" borderId="64" xfId="0" applyFont="1" applyBorder="1" applyAlignment="1">
      <alignment horizontal="center" vertical="center" shrinkToFit="1"/>
    </xf>
    <xf numFmtId="0" fontId="67" fillId="0" borderId="64" xfId="0" applyFont="1" applyFill="1" applyBorder="1" applyAlignment="1">
      <alignment horizontal="center" vertical="center" shrinkToFit="1"/>
    </xf>
    <xf numFmtId="0" fontId="67" fillId="0" borderId="64" xfId="0" applyFont="1" applyFill="1" applyBorder="1" applyAlignment="1">
      <alignment horizontal="distributed" vertical="center" shrinkToFit="1"/>
    </xf>
    <xf numFmtId="0" fontId="70" fillId="0" borderId="64" xfId="0" applyFont="1" applyFill="1" applyBorder="1" applyAlignment="1">
      <alignment horizontal="center"/>
    </xf>
    <xf numFmtId="0" fontId="67" fillId="0" borderId="70" xfId="0" applyFont="1" applyBorder="1" applyAlignment="1">
      <alignment horizontal="distributed" vertical="center"/>
    </xf>
    <xf numFmtId="0" fontId="67" fillId="0" borderId="70" xfId="0" applyFont="1" applyBorder="1" applyAlignment="1">
      <alignment horizontal="center" vertical="center"/>
    </xf>
    <xf numFmtId="0" fontId="68" fillId="0" borderId="70" xfId="0" applyFont="1" applyBorder="1"/>
    <xf numFmtId="0" fontId="12" fillId="0" borderId="0" xfId="1" applyFill="1" applyAlignment="1" applyProtection="1">
      <alignment vertical="center"/>
    </xf>
    <xf numFmtId="191" fontId="74" fillId="0" borderId="0" xfId="0" applyNumberFormat="1" applyFont="1" applyBorder="1" applyAlignment="1"/>
    <xf numFmtId="49" fontId="74" fillId="0" borderId="0" xfId="0" applyNumberFormat="1" applyFont="1" applyBorder="1" applyAlignment="1">
      <alignment horizontal="left"/>
    </xf>
    <xf numFmtId="186" fontId="1" fillId="9" borderId="28" xfId="4" applyNumberFormat="1" applyFont="1" applyFill="1" applyBorder="1" applyAlignment="1">
      <alignment horizontal="center" vertical="center" shrinkToFit="1"/>
    </xf>
    <xf numFmtId="186" fontId="1" fillId="9" borderId="29" xfId="4" applyNumberFormat="1" applyFont="1" applyFill="1" applyBorder="1" applyAlignment="1">
      <alignment horizontal="center" vertical="center" shrinkToFit="1"/>
    </xf>
    <xf numFmtId="186" fontId="1" fillId="9" borderId="81" xfId="4" applyNumberFormat="1" applyFont="1" applyFill="1" applyBorder="1" applyAlignment="1">
      <alignment horizontal="center" vertical="center" shrinkToFit="1"/>
    </xf>
    <xf numFmtId="0" fontId="75" fillId="13" borderId="0" xfId="0" applyFont="1" applyFill="1" applyAlignment="1">
      <alignment horizontal="center" vertical="center"/>
    </xf>
    <xf numFmtId="0" fontId="46" fillId="2" borderId="28" xfId="0" applyFont="1" applyFill="1" applyBorder="1" applyAlignment="1">
      <alignment horizontal="center" vertical="center"/>
    </xf>
    <xf numFmtId="0" fontId="46" fillId="2" borderId="30" xfId="0" applyFont="1" applyFill="1"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176" fontId="53" fillId="2" borderId="27" xfId="0" applyNumberFormat="1" applyFont="1" applyFill="1" applyBorder="1" applyAlignment="1">
      <alignment horizontal="center" vertical="center" shrinkToFit="1"/>
    </xf>
    <xf numFmtId="176" fontId="53" fillId="2" borderId="90" xfId="0" applyNumberFormat="1" applyFont="1" applyFill="1" applyBorder="1" applyAlignment="1">
      <alignment horizontal="center" vertical="center" shrinkToFit="1"/>
    </xf>
    <xf numFmtId="0" fontId="0" fillId="6" borderId="27" xfId="0" applyFill="1" applyBorder="1" applyAlignment="1">
      <alignment horizontal="center" vertical="center" shrinkToFit="1"/>
    </xf>
    <xf numFmtId="186" fontId="0" fillId="2" borderId="29" xfId="0" applyNumberFormat="1" applyFont="1" applyFill="1" applyBorder="1" applyAlignment="1">
      <alignment horizontal="center" vertical="center" shrinkToFit="1"/>
    </xf>
    <xf numFmtId="186" fontId="0" fillId="2" borderId="81" xfId="0" applyNumberFormat="1" applyFont="1" applyFill="1" applyBorder="1" applyAlignment="1">
      <alignment horizontal="center" vertical="center" shrinkToFit="1"/>
    </xf>
    <xf numFmtId="0" fontId="0" fillId="0" borderId="27" xfId="0" applyBorder="1" applyAlignment="1">
      <alignment horizontal="center" vertical="center" shrinkToFit="1"/>
    </xf>
    <xf numFmtId="0" fontId="0" fillId="0" borderId="27" xfId="0" applyBorder="1" applyAlignment="1">
      <alignment horizontal="center" vertical="center"/>
    </xf>
    <xf numFmtId="186" fontId="0" fillId="2" borderId="28" xfId="0" applyNumberFormat="1" applyFont="1" applyFill="1" applyBorder="1" applyAlignment="1">
      <alignment horizontal="center" vertical="center" shrinkToFit="1"/>
    </xf>
    <xf numFmtId="0" fontId="0" fillId="2" borderId="27" xfId="0" applyFont="1" applyFill="1" applyBorder="1" applyAlignment="1">
      <alignment horizontal="center" vertical="center" shrinkToFit="1"/>
    </xf>
    <xf numFmtId="0" fontId="0" fillId="2" borderId="90" xfId="0" applyFont="1" applyFill="1" applyBorder="1" applyAlignment="1">
      <alignment horizontal="center" vertical="center" shrinkToFit="1"/>
    </xf>
    <xf numFmtId="0" fontId="0" fillId="6" borderId="27" xfId="0" applyFill="1" applyBorder="1" applyAlignment="1">
      <alignment horizontal="center" vertical="center"/>
    </xf>
    <xf numFmtId="205" fontId="1" fillId="2" borderId="27" xfId="2" applyNumberFormat="1" applyFont="1" applyFill="1" applyBorder="1" applyAlignment="1">
      <alignment horizontal="center" vertical="center" shrinkToFit="1"/>
    </xf>
    <xf numFmtId="205" fontId="1" fillId="2" borderId="90" xfId="2" applyNumberFormat="1" applyFont="1" applyFill="1" applyBorder="1" applyAlignment="1">
      <alignment horizontal="center" vertical="center" shrinkToFit="1"/>
    </xf>
    <xf numFmtId="0" fontId="0" fillId="0" borderId="9" xfId="0" applyBorder="1" applyAlignment="1">
      <alignment horizontal="center" vertical="center"/>
    </xf>
    <xf numFmtId="0" fontId="46" fillId="2" borderId="94" xfId="0" applyFont="1" applyFill="1" applyBorder="1" applyAlignment="1">
      <alignment horizontal="center" shrinkToFit="1"/>
    </xf>
    <xf numFmtId="0" fontId="46" fillId="2" borderId="95" xfId="0" applyFont="1" applyFill="1" applyBorder="1" applyAlignment="1">
      <alignment horizontal="center" shrinkToFit="1"/>
    </xf>
    <xf numFmtId="0" fontId="46" fillId="2" borderId="96" xfId="0" applyFont="1" applyFill="1" applyBorder="1" applyAlignment="1">
      <alignment horizontal="center" shrinkToFit="1"/>
    </xf>
    <xf numFmtId="0" fontId="0" fillId="2" borderId="91" xfId="0" applyFont="1" applyFill="1" applyBorder="1" applyAlignment="1">
      <alignment horizontal="center" vertical="center" shrinkToFit="1"/>
    </xf>
    <xf numFmtId="0" fontId="0" fillId="2" borderId="92" xfId="0" applyFont="1" applyFill="1" applyBorder="1" applyAlignment="1">
      <alignment horizontal="center" vertical="center" shrinkToFit="1"/>
    </xf>
    <xf numFmtId="0" fontId="0" fillId="2" borderId="93" xfId="0" applyFont="1" applyFill="1" applyBorder="1" applyAlignment="1">
      <alignment horizontal="center" vertical="center" shrinkToFit="1"/>
    </xf>
    <xf numFmtId="0" fontId="0" fillId="6" borderId="27" xfId="0" applyFill="1" applyBorder="1" applyAlignment="1">
      <alignment horizontal="center" vertical="center" textRotation="255"/>
    </xf>
    <xf numFmtId="0" fontId="0" fillId="2" borderId="28" xfId="0" applyFont="1" applyFill="1" applyBorder="1" applyAlignment="1">
      <alignment horizontal="center" vertical="center" shrinkToFit="1"/>
    </xf>
    <xf numFmtId="0" fontId="0" fillId="2" borderId="29" xfId="0" applyFont="1" applyFill="1" applyBorder="1" applyAlignment="1">
      <alignment horizontal="center" vertical="center" shrinkToFit="1"/>
    </xf>
    <xf numFmtId="0" fontId="0" fillId="2" borderId="81" xfId="0" applyFont="1" applyFill="1" applyBorder="1" applyAlignment="1">
      <alignment horizontal="center" vertical="center" shrinkToFit="1"/>
    </xf>
    <xf numFmtId="208" fontId="0" fillId="2" borderId="28" xfId="0" applyNumberFormat="1" applyFont="1" applyFill="1" applyBorder="1" applyAlignment="1">
      <alignment horizontal="center" vertical="center" shrinkToFit="1"/>
    </xf>
    <xf numFmtId="208" fontId="0" fillId="2" borderId="29" xfId="0" applyNumberFormat="1" applyFont="1" applyFill="1" applyBorder="1" applyAlignment="1">
      <alignment horizontal="center" vertical="center" shrinkToFit="1"/>
    </xf>
    <xf numFmtId="208" fontId="0" fillId="2" borderId="81" xfId="0" applyNumberFormat="1" applyFont="1" applyFill="1" applyBorder="1" applyAlignment="1">
      <alignment horizontal="center" vertical="center" shrinkToFit="1"/>
    </xf>
    <xf numFmtId="0" fontId="0" fillId="2" borderId="6" xfId="0" applyFill="1" applyBorder="1" applyAlignment="1" applyProtection="1">
      <alignment horizontal="center" vertical="center" shrinkToFit="1"/>
      <protection locked="0"/>
    </xf>
    <xf numFmtId="0" fontId="0" fillId="2" borderId="7" xfId="0" applyFill="1" applyBorder="1" applyAlignment="1" applyProtection="1">
      <alignment horizontal="center" vertical="center" shrinkToFit="1"/>
      <protection locked="0"/>
    </xf>
    <xf numFmtId="0" fontId="0" fillId="2" borderId="8" xfId="0" applyFill="1" applyBorder="1" applyAlignment="1" applyProtection="1">
      <alignment horizontal="center" vertical="center" shrinkToFit="1"/>
      <protection locked="0"/>
    </xf>
    <xf numFmtId="0" fontId="0" fillId="2" borderId="6" xfId="0" applyFill="1" applyBorder="1" applyAlignment="1">
      <alignment horizontal="center" vertical="center"/>
    </xf>
    <xf numFmtId="0" fontId="0" fillId="2" borderId="30" xfId="0" applyFill="1" applyBorder="1" applyAlignment="1">
      <alignment horizontal="center" vertical="center"/>
    </xf>
    <xf numFmtId="0" fontId="0" fillId="2" borderId="27" xfId="0" applyFill="1" applyBorder="1" applyAlignment="1" applyProtection="1">
      <alignment horizontal="center" shrinkToFit="1"/>
      <protection locked="0"/>
    </xf>
    <xf numFmtId="0" fontId="0" fillId="0" borderId="0" xfId="0" applyFont="1" applyBorder="1" applyAlignment="1">
      <alignment horizontal="left" vertical="top" wrapText="1"/>
    </xf>
    <xf numFmtId="0" fontId="0" fillId="0" borderId="5" xfId="0" applyFont="1" applyBorder="1" applyAlignment="1">
      <alignment horizontal="left" vertical="top" wrapText="1"/>
    </xf>
    <xf numFmtId="186" fontId="0" fillId="2" borderId="27" xfId="0" applyNumberFormat="1" applyFill="1" applyBorder="1" applyAlignment="1" applyProtection="1">
      <alignment horizontal="center"/>
      <protection locked="0"/>
    </xf>
    <xf numFmtId="205" fontId="1" fillId="2" borderId="27" xfId="2" applyNumberFormat="1" applyFont="1" applyFill="1" applyBorder="1" applyAlignment="1" applyProtection="1">
      <alignment horizontal="center"/>
      <protection locked="0"/>
    </xf>
    <xf numFmtId="176" fontId="0" fillId="2" borderId="28" xfId="0" applyNumberFormat="1" applyFill="1" applyBorder="1" applyAlignment="1" applyProtection="1">
      <alignment horizontal="center" shrinkToFit="1"/>
      <protection locked="0"/>
    </xf>
    <xf numFmtId="176" fontId="0" fillId="2" borderId="29" xfId="0" applyNumberFormat="1" applyFill="1" applyBorder="1" applyAlignment="1" applyProtection="1">
      <alignment horizontal="center" shrinkToFit="1"/>
      <protection locked="0"/>
    </xf>
    <xf numFmtId="176" fontId="0" fillId="2" borderId="30" xfId="0" applyNumberFormat="1" applyFill="1" applyBorder="1" applyAlignment="1" applyProtection="1">
      <alignment horizontal="center" shrinkToFit="1"/>
      <protection locked="0"/>
    </xf>
    <xf numFmtId="0" fontId="45" fillId="0" borderId="27" xfId="1" quotePrefix="1" applyFont="1" applyBorder="1" applyAlignment="1" applyProtection="1">
      <alignment horizontal="left" vertical="center"/>
    </xf>
    <xf numFmtId="0" fontId="0" fillId="0" borderId="27" xfId="0" applyBorder="1" applyAlignment="1">
      <alignment horizontal="left" vertical="center"/>
    </xf>
    <xf numFmtId="0" fontId="0" fillId="0" borderId="97" xfId="0" applyBorder="1" applyAlignment="1">
      <alignment horizontal="left" vertical="center"/>
    </xf>
    <xf numFmtId="0" fontId="0" fillId="2" borderId="28"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202" fontId="0" fillId="2" borderId="28" xfId="0" applyNumberFormat="1" applyFill="1" applyBorder="1" applyAlignment="1">
      <alignment horizontal="center"/>
    </xf>
    <xf numFmtId="202" fontId="0" fillId="2" borderId="29" xfId="0" applyNumberFormat="1" applyFill="1" applyBorder="1" applyAlignment="1">
      <alignment horizontal="center"/>
    </xf>
    <xf numFmtId="202" fontId="0" fillId="2" borderId="30" xfId="0" applyNumberFormat="1" applyFill="1" applyBorder="1" applyAlignment="1">
      <alignment horizontal="center"/>
    </xf>
    <xf numFmtId="186" fontId="0" fillId="2" borderId="77" xfId="0" applyNumberFormat="1" applyFill="1" applyBorder="1" applyAlignment="1">
      <alignment horizontal="center"/>
    </xf>
    <xf numFmtId="186" fontId="0" fillId="2" borderId="102" xfId="0" applyNumberFormat="1" applyFill="1" applyBorder="1" applyAlignment="1">
      <alignment horizontal="center"/>
    </xf>
    <xf numFmtId="186" fontId="0" fillId="2" borderId="103" xfId="0" applyNumberFormat="1" applyFill="1" applyBorder="1" applyAlignment="1">
      <alignment horizontal="center"/>
    </xf>
    <xf numFmtId="0" fontId="0" fillId="2" borderId="28" xfId="0" applyFill="1" applyBorder="1" applyAlignment="1" applyProtection="1">
      <alignment horizontal="center" shrinkToFit="1"/>
      <protection locked="0"/>
    </xf>
    <xf numFmtId="0" fontId="0" fillId="2" borderId="29" xfId="0" applyFill="1" applyBorder="1" applyAlignment="1" applyProtection="1">
      <alignment horizontal="center" shrinkToFit="1"/>
      <protection locked="0"/>
    </xf>
    <xf numFmtId="0" fontId="0" fillId="2" borderId="30" xfId="0" applyFill="1" applyBorder="1" applyAlignment="1" applyProtection="1">
      <alignment horizontal="center" shrinkToFit="1"/>
      <protection locked="0"/>
    </xf>
    <xf numFmtId="202" fontId="0" fillId="2" borderId="6" xfId="0" applyNumberFormat="1" applyFill="1" applyBorder="1" applyAlignment="1">
      <alignment horizontal="center"/>
    </xf>
    <xf numFmtId="202" fontId="0" fillId="2" borderId="7" xfId="0" applyNumberFormat="1" applyFill="1" applyBorder="1" applyAlignment="1">
      <alignment horizontal="center"/>
    </xf>
    <xf numFmtId="202" fontId="0" fillId="2" borderId="8" xfId="0" applyNumberFormat="1" applyFill="1" applyBorder="1" applyAlignment="1">
      <alignment horizontal="center"/>
    </xf>
    <xf numFmtId="0" fontId="0" fillId="0" borderId="28" xfId="0" applyFont="1" applyBorder="1" applyAlignment="1">
      <alignment horizontal="center" vertical="center"/>
    </xf>
    <xf numFmtId="0" fontId="0" fillId="0" borderId="30" xfId="0" applyFont="1" applyBorder="1" applyAlignment="1">
      <alignment horizontal="center" vertical="center"/>
    </xf>
    <xf numFmtId="0" fontId="46" fillId="2" borderId="94" xfId="0" applyFont="1" applyFill="1" applyBorder="1" applyAlignment="1" applyProtection="1">
      <alignment horizontal="center" shrinkToFit="1"/>
      <protection locked="0"/>
    </xf>
    <xf numFmtId="0" fontId="46" fillId="2" borderId="95" xfId="0" applyFont="1" applyFill="1" applyBorder="1" applyAlignment="1" applyProtection="1">
      <alignment horizontal="center" shrinkToFit="1"/>
      <protection locked="0"/>
    </xf>
    <xf numFmtId="0" fontId="46" fillId="2" borderId="105" xfId="0" applyFont="1" applyFill="1" applyBorder="1" applyAlignment="1" applyProtection="1">
      <alignment horizontal="center" shrinkToFit="1"/>
      <protection locked="0"/>
    </xf>
    <xf numFmtId="0" fontId="0" fillId="2" borderId="27" xfId="0" applyFont="1" applyFill="1" applyBorder="1" applyAlignment="1" applyProtection="1">
      <alignment horizontal="center" shrinkToFit="1"/>
      <protection locked="0"/>
    </xf>
    <xf numFmtId="0" fontId="0" fillId="0" borderId="9" xfId="0" applyFill="1" applyBorder="1" applyAlignment="1">
      <alignment horizontal="center" vertical="center" textRotation="255" wrapText="1"/>
    </xf>
    <xf numFmtId="0" fontId="0" fillId="0" borderId="11" xfId="0" applyFill="1" applyBorder="1" applyAlignment="1">
      <alignment horizontal="center" vertical="center" textRotation="255" wrapText="1"/>
    </xf>
    <xf numFmtId="0" fontId="0" fillId="0" borderId="104" xfId="0" applyFill="1" applyBorder="1" applyAlignment="1">
      <alignment horizontal="center" vertical="center" textRotation="255" wrapText="1"/>
    </xf>
    <xf numFmtId="198" fontId="0" fillId="2" borderId="28" xfId="0" applyNumberFormat="1" applyFill="1" applyBorder="1" applyAlignment="1">
      <alignment horizontal="center" wrapText="1"/>
    </xf>
    <xf numFmtId="198" fontId="0" fillId="2" borderId="30" xfId="0" applyNumberFormat="1" applyFill="1" applyBorder="1" applyAlignment="1">
      <alignment horizontal="center" wrapText="1"/>
    </xf>
    <xf numFmtId="186" fontId="0" fillId="2" borderId="28" xfId="0" applyNumberFormat="1" applyFill="1" applyBorder="1" applyAlignment="1">
      <alignment horizontal="center"/>
    </xf>
    <xf numFmtId="186" fontId="0" fillId="2" borderId="29" xfId="0" applyNumberFormat="1" applyFill="1" applyBorder="1" applyAlignment="1">
      <alignment horizontal="center"/>
    </xf>
    <xf numFmtId="186" fontId="0" fillId="2" borderId="30" xfId="0" applyNumberFormat="1" applyFill="1" applyBorder="1" applyAlignment="1">
      <alignment horizontal="center"/>
    </xf>
    <xf numFmtId="0" fontId="0" fillId="0" borderId="9" xfId="0" applyFill="1" applyBorder="1" applyAlignment="1">
      <alignment horizontal="center" vertical="center" shrinkToFit="1"/>
    </xf>
    <xf numFmtId="0" fontId="0" fillId="0" borderId="11" xfId="0" applyFill="1" applyBorder="1" applyAlignment="1">
      <alignment horizontal="center" vertical="center" shrinkToFit="1"/>
    </xf>
    <xf numFmtId="0" fontId="0" fillId="0" borderId="10" xfId="0" applyFill="1" applyBorder="1" applyAlignment="1">
      <alignment horizontal="center" vertical="center" shrinkToFit="1"/>
    </xf>
    <xf numFmtId="0" fontId="0" fillId="2" borderId="27"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0" borderId="10" xfId="0" applyFill="1" applyBorder="1" applyAlignment="1">
      <alignment horizontal="center" vertical="center" textRotation="255" wrapText="1"/>
    </xf>
    <xf numFmtId="0" fontId="0" fillId="2" borderId="77" xfId="0" applyFill="1" applyBorder="1" applyAlignment="1">
      <alignment horizontal="center"/>
    </xf>
    <xf numFmtId="0" fontId="0" fillId="2" borderId="102" xfId="0" applyFill="1" applyBorder="1" applyAlignment="1">
      <alignment horizontal="center"/>
    </xf>
    <xf numFmtId="0" fontId="0" fillId="2" borderId="103" xfId="0" applyFill="1" applyBorder="1" applyAlignment="1">
      <alignment horizontal="center"/>
    </xf>
    <xf numFmtId="0" fontId="0" fillId="2" borderId="2" xfId="0" applyFill="1" applyBorder="1" applyAlignment="1" applyProtection="1">
      <alignment horizontal="center" vertical="top" wrapText="1" shrinkToFit="1"/>
      <protection locked="0"/>
    </xf>
    <xf numFmtId="0" fontId="0" fillId="2" borderId="1" xfId="0" applyFill="1" applyBorder="1" applyAlignment="1" applyProtection="1">
      <alignment horizontal="center" vertical="top" wrapText="1" shrinkToFit="1"/>
      <protection locked="0"/>
    </xf>
    <xf numFmtId="0" fontId="0" fillId="2" borderId="3" xfId="0" applyFill="1" applyBorder="1" applyAlignment="1" applyProtection="1">
      <alignment horizontal="center" vertical="top" wrapText="1" shrinkToFit="1"/>
      <protection locked="0"/>
    </xf>
    <xf numFmtId="0" fontId="0" fillId="2" borderId="6" xfId="0" applyFill="1" applyBorder="1" applyAlignment="1" applyProtection="1">
      <alignment horizontal="center" vertical="top" wrapText="1" shrinkToFit="1"/>
      <protection locked="0"/>
    </xf>
    <xf numFmtId="0" fontId="0" fillId="2" borderId="7" xfId="0" applyFill="1" applyBorder="1" applyAlignment="1" applyProtection="1">
      <alignment horizontal="center" vertical="top" wrapText="1" shrinkToFit="1"/>
      <protection locked="0"/>
    </xf>
    <xf numFmtId="0" fontId="0" fillId="2" borderId="8" xfId="0" applyFill="1" applyBorder="1" applyAlignment="1" applyProtection="1">
      <alignment horizontal="center" vertical="top" wrapText="1" shrinkToFit="1"/>
      <protection locked="0"/>
    </xf>
    <xf numFmtId="0" fontId="45" fillId="0" borderId="98" xfId="1" applyFont="1" applyBorder="1" applyAlignment="1" applyProtection="1">
      <alignment horizontal="left" vertical="center"/>
    </xf>
    <xf numFmtId="0" fontId="0" fillId="0" borderId="98" xfId="0" applyBorder="1" applyAlignment="1">
      <alignment horizontal="left" vertical="center"/>
    </xf>
    <xf numFmtId="0" fontId="0" fillId="0" borderId="99" xfId="0" applyBorder="1" applyAlignment="1">
      <alignment horizontal="left" vertical="center"/>
    </xf>
    <xf numFmtId="0" fontId="45" fillId="0" borderId="4" xfId="1" applyFont="1" applyBorder="1" applyAlignment="1" applyProtection="1">
      <alignment horizontal="left" vertical="center"/>
    </xf>
    <xf numFmtId="0" fontId="45" fillId="0" borderId="0" xfId="1" applyFont="1" applyBorder="1" applyAlignment="1" applyProtection="1">
      <alignment horizontal="left" vertical="center"/>
    </xf>
    <xf numFmtId="0" fontId="45" fillId="0" borderId="16" xfId="1" applyFont="1" applyBorder="1" applyAlignment="1" applyProtection="1">
      <alignment horizontal="left" vertical="center"/>
    </xf>
    <xf numFmtId="0" fontId="49" fillId="0" borderId="24" xfId="1" applyFont="1" applyBorder="1" applyAlignment="1" applyProtection="1">
      <alignment horizontal="left" vertical="center"/>
    </xf>
    <xf numFmtId="0" fontId="49" fillId="0" borderId="22" xfId="1" applyFont="1" applyBorder="1" applyAlignment="1" applyProtection="1">
      <alignment horizontal="left" vertical="center"/>
    </xf>
    <xf numFmtId="0" fontId="49" fillId="0" borderId="25" xfId="1" applyFont="1" applyBorder="1" applyAlignment="1" applyProtection="1">
      <alignment horizontal="left" vertical="center"/>
    </xf>
    <xf numFmtId="0" fontId="0" fillId="0" borderId="27" xfId="0" applyFill="1" applyBorder="1" applyAlignment="1">
      <alignment horizontal="center" vertical="center" shrinkToFit="1"/>
    </xf>
    <xf numFmtId="0" fontId="0" fillId="0" borderId="27" xfId="0" applyBorder="1" applyAlignment="1">
      <alignment horizontal="center" vertical="center" textRotation="255"/>
    </xf>
    <xf numFmtId="0" fontId="45" fillId="0" borderId="100" xfId="1" applyFont="1" applyBorder="1" applyAlignment="1" applyProtection="1">
      <alignment horizontal="left" vertical="center"/>
    </xf>
    <xf numFmtId="0" fontId="0" fillId="0" borderId="100" xfId="0" applyBorder="1" applyAlignment="1">
      <alignment horizontal="left" vertical="center"/>
    </xf>
    <xf numFmtId="0" fontId="0" fillId="0" borderId="101" xfId="0" applyBorder="1" applyAlignment="1">
      <alignment horizontal="left" vertical="center"/>
    </xf>
    <xf numFmtId="0" fontId="45" fillId="0" borderId="27" xfId="1" applyFont="1" applyBorder="1" applyAlignment="1" applyProtection="1">
      <alignment horizontal="left" vertical="center"/>
    </xf>
    <xf numFmtId="0" fontId="45" fillId="0" borderId="101" xfId="1" applyFont="1" applyBorder="1" applyAlignment="1" applyProtection="1">
      <alignment horizontal="left" vertical="center"/>
    </xf>
    <xf numFmtId="0" fontId="0" fillId="0" borderId="2" xfId="0" applyFill="1" applyBorder="1" applyAlignment="1">
      <alignment horizontal="center" vertical="center" shrinkToFit="1"/>
    </xf>
    <xf numFmtId="0" fontId="0" fillId="0" borderId="3"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8" xfId="0" applyFill="1" applyBorder="1" applyAlignment="1">
      <alignment horizontal="center" vertical="center" shrinkToFit="1"/>
    </xf>
    <xf numFmtId="0" fontId="49" fillId="0" borderId="28" xfId="1" applyFont="1" applyBorder="1" applyAlignment="1" applyProtection="1">
      <alignment horizontal="center" vertical="center" shrinkToFit="1"/>
    </xf>
    <xf numFmtId="0" fontId="49" fillId="0" borderId="29" xfId="1" applyFont="1" applyBorder="1" applyAlignment="1" applyProtection="1">
      <alignment horizontal="center" vertical="center" shrinkToFit="1"/>
    </xf>
    <xf numFmtId="0" fontId="49" fillId="0" borderId="81" xfId="1" applyFont="1" applyBorder="1" applyAlignment="1" applyProtection="1">
      <alignment horizontal="center" vertical="center" shrinkToFit="1"/>
    </xf>
    <xf numFmtId="192" fontId="0" fillId="2" borderId="28" xfId="0" applyNumberFormat="1" applyFont="1" applyFill="1" applyBorder="1" applyAlignment="1">
      <alignment horizontal="center" vertical="center" shrinkToFit="1"/>
    </xf>
    <xf numFmtId="192" fontId="0" fillId="2" borderId="29" xfId="0" applyNumberFormat="1" applyFont="1" applyFill="1" applyBorder="1" applyAlignment="1">
      <alignment horizontal="center" vertical="center" shrinkToFit="1"/>
    </xf>
    <xf numFmtId="192" fontId="0" fillId="2" borderId="81" xfId="0" applyNumberFormat="1" applyFont="1" applyFill="1" applyBorder="1" applyAlignment="1">
      <alignment horizontal="center" vertical="center" shrinkToFit="1"/>
    </xf>
    <xf numFmtId="0" fontId="0" fillId="6" borderId="2" xfId="0" applyFill="1" applyBorder="1" applyAlignment="1">
      <alignment horizontal="center" vertical="center" shrinkToFit="1"/>
    </xf>
    <xf numFmtId="0" fontId="0" fillId="6" borderId="3" xfId="0" applyFill="1" applyBorder="1" applyAlignment="1">
      <alignment horizontal="center" vertical="center" shrinkToFit="1"/>
    </xf>
    <xf numFmtId="0" fontId="0" fillId="6" borderId="4" xfId="0" applyFill="1" applyBorder="1" applyAlignment="1">
      <alignment horizontal="center" vertical="center" shrinkToFit="1"/>
    </xf>
    <xf numFmtId="0" fontId="0" fillId="6" borderId="8" xfId="0" applyFill="1" applyBorder="1" applyAlignment="1">
      <alignment horizontal="center" vertical="center" shrinkToFit="1"/>
    </xf>
    <xf numFmtId="0" fontId="0" fillId="6" borderId="9" xfId="0" applyFill="1" applyBorder="1" applyAlignment="1">
      <alignment horizontal="center" vertical="center"/>
    </xf>
    <xf numFmtId="205" fontId="1" fillId="2" borderId="28" xfId="2" applyNumberFormat="1" applyFont="1" applyFill="1" applyBorder="1" applyAlignment="1">
      <alignment horizontal="center" vertical="center" shrinkToFit="1"/>
    </xf>
    <xf numFmtId="205" fontId="1" fillId="2" borderId="29" xfId="2" applyNumberFormat="1" applyFont="1" applyFill="1" applyBorder="1" applyAlignment="1">
      <alignment horizontal="center" vertical="center" shrinkToFit="1"/>
    </xf>
    <xf numFmtId="176" fontId="53" fillId="2" borderId="28" xfId="0" applyNumberFormat="1" applyFont="1" applyFill="1" applyBorder="1" applyAlignment="1">
      <alignment horizontal="center" vertical="center" shrinkToFit="1"/>
    </xf>
    <xf numFmtId="176" fontId="53" fillId="2" borderId="29" xfId="0" applyNumberFormat="1" applyFont="1" applyFill="1" applyBorder="1" applyAlignment="1">
      <alignment horizontal="center" vertical="center" shrinkToFit="1"/>
    </xf>
    <xf numFmtId="0" fontId="2" fillId="0" borderId="0" xfId="13" applyFont="1" applyBorder="1" applyAlignment="1">
      <alignment horizontal="left" indent="1"/>
    </xf>
    <xf numFmtId="0" fontId="2" fillId="0" borderId="0" xfId="13" applyFont="1" applyBorder="1" applyAlignment="1">
      <alignment horizontal="left" vertical="center" indent="1"/>
    </xf>
    <xf numFmtId="0" fontId="2" fillId="0" borderId="0" xfId="13" applyFont="1" applyBorder="1" applyAlignment="1">
      <alignment horizontal="left" vertical="top" indent="1"/>
    </xf>
    <xf numFmtId="0" fontId="9" fillId="0" borderId="28" xfId="13" applyFont="1" applyBorder="1" applyAlignment="1">
      <alignment horizontal="center" vertical="center" shrinkToFit="1"/>
    </xf>
    <xf numFmtId="0" fontId="9" fillId="0" borderId="29" xfId="13" applyFont="1" applyBorder="1" applyAlignment="1">
      <alignment horizontal="center" vertical="center" shrinkToFit="1"/>
    </xf>
    <xf numFmtId="0" fontId="9" fillId="0" borderId="117" xfId="13" applyFont="1" applyBorder="1" applyAlignment="1">
      <alignment horizontal="center" vertical="center" shrinkToFit="1"/>
    </xf>
    <xf numFmtId="0" fontId="2" fillId="0" borderId="0" xfId="13" applyFont="1" applyBorder="1" applyAlignment="1">
      <alignment horizontal="distributed"/>
    </xf>
    <xf numFmtId="0" fontId="2" fillId="0" borderId="0" xfId="13" applyFont="1" applyBorder="1" applyAlignment="1">
      <alignment horizontal="distributed" vertical="center" shrinkToFit="1"/>
    </xf>
    <xf numFmtId="0" fontId="2" fillId="0" borderId="0" xfId="13" applyFont="1" applyBorder="1" applyAlignment="1">
      <alignment horizontal="center" vertical="center"/>
    </xf>
    <xf numFmtId="0" fontId="9" fillId="0" borderId="113" xfId="13" applyFont="1" applyBorder="1" applyAlignment="1">
      <alignment horizontal="center" vertical="center" shrinkToFit="1"/>
    </xf>
    <xf numFmtId="0" fontId="2" fillId="0" borderId="114" xfId="13" applyFont="1" applyBorder="1" applyAlignment="1">
      <alignment horizontal="center" vertical="center" shrinkToFit="1"/>
    </xf>
    <xf numFmtId="0" fontId="2" fillId="0" borderId="125" xfId="13" applyFont="1" applyBorder="1" applyAlignment="1">
      <alignment horizontal="center" vertical="center" shrinkToFit="1"/>
    </xf>
    <xf numFmtId="0" fontId="9" fillId="0" borderId="37" xfId="13" applyFont="1" applyBorder="1" applyAlignment="1">
      <alignment horizontal="center"/>
    </xf>
    <xf numFmtId="0" fontId="2" fillId="0" borderId="37" xfId="13" applyFont="1" applyBorder="1" applyAlignment="1"/>
    <xf numFmtId="0" fontId="2" fillId="0" borderId="126" xfId="13" applyFont="1" applyBorder="1" applyAlignment="1"/>
    <xf numFmtId="0" fontId="4" fillId="0" borderId="6" xfId="13" applyFont="1" applyBorder="1" applyAlignment="1">
      <alignment horizontal="right" vertical="center"/>
    </xf>
    <xf numFmtId="0" fontId="4" fillId="0" borderId="7" xfId="13" applyFont="1" applyBorder="1" applyAlignment="1">
      <alignment horizontal="right" vertical="center"/>
    </xf>
    <xf numFmtId="0" fontId="4" fillId="0" borderId="8" xfId="13" applyFont="1" applyBorder="1" applyAlignment="1">
      <alignment horizontal="right" vertical="center"/>
    </xf>
    <xf numFmtId="0" fontId="9" fillId="0" borderId="106" xfId="13" applyFont="1" applyBorder="1" applyAlignment="1">
      <alignment horizontal="center" vertical="center"/>
    </xf>
    <xf numFmtId="0" fontId="9" fillId="0" borderId="107" xfId="13" applyFont="1" applyBorder="1" applyAlignment="1">
      <alignment horizontal="center" vertical="center"/>
    </xf>
    <xf numFmtId="0" fontId="9" fillId="0" borderId="29" xfId="13" applyFont="1" applyBorder="1" applyAlignment="1">
      <alignment horizontal="center" vertical="center"/>
    </xf>
    <xf numFmtId="0" fontId="2" fillId="2" borderId="27" xfId="13" applyFont="1" applyFill="1" applyBorder="1" applyAlignment="1">
      <alignment horizontal="center"/>
    </xf>
    <xf numFmtId="0" fontId="2" fillId="2" borderId="39" xfId="13" applyFont="1" applyFill="1" applyBorder="1" applyAlignment="1">
      <alignment horizontal="center"/>
    </xf>
    <xf numFmtId="0" fontId="9" fillId="0" borderId="127" xfId="13" applyFont="1" applyBorder="1" applyAlignment="1">
      <alignment horizontal="center" vertical="center" shrinkToFit="1"/>
    </xf>
    <xf numFmtId="0" fontId="9" fillId="0" borderId="128" xfId="13" applyFont="1" applyBorder="1" applyAlignment="1">
      <alignment horizontal="center" vertical="center" shrinkToFit="1"/>
    </xf>
    <xf numFmtId="0" fontId="9" fillId="0" borderId="129" xfId="13" applyFont="1" applyBorder="1" applyAlignment="1">
      <alignment horizontal="center" vertical="center" shrinkToFit="1"/>
    </xf>
    <xf numFmtId="0" fontId="2" fillId="2" borderId="28" xfId="13" applyFont="1" applyFill="1" applyBorder="1" applyAlignment="1">
      <alignment horizontal="center"/>
    </xf>
    <xf numFmtId="0" fontId="2" fillId="2" borderId="29" xfId="13" applyFont="1" applyFill="1" applyBorder="1" applyAlignment="1">
      <alignment horizontal="center"/>
    </xf>
    <xf numFmtId="0" fontId="2" fillId="2" borderId="117" xfId="13" applyFont="1" applyFill="1" applyBorder="1" applyAlignment="1">
      <alignment horizontal="center"/>
    </xf>
    <xf numFmtId="0" fontId="16" fillId="0" borderId="0" xfId="13" applyFont="1" applyAlignment="1">
      <alignment horizontal="right" vertical="center"/>
    </xf>
    <xf numFmtId="0" fontId="2" fillId="0" borderId="0" xfId="13" applyFont="1" applyAlignment="1">
      <alignment horizontal="right" vertical="center"/>
    </xf>
    <xf numFmtId="0" fontId="2" fillId="0" borderId="124" xfId="13" applyFont="1" applyBorder="1" applyAlignment="1">
      <alignment horizontal="right" vertical="center"/>
    </xf>
    <xf numFmtId="0" fontId="2" fillId="0" borderId="4" xfId="13" applyFont="1" applyBorder="1" applyAlignment="1">
      <alignment horizontal="center" vertical="center"/>
    </xf>
    <xf numFmtId="0" fontId="2" fillId="0" borderId="5" xfId="13" applyFont="1" applyBorder="1" applyAlignment="1">
      <alignment horizontal="center" vertical="center"/>
    </xf>
    <xf numFmtId="0" fontId="2" fillId="0" borderId="0" xfId="13" applyFont="1" applyBorder="1" applyAlignment="1">
      <alignment horizontal="distributed" vertical="top"/>
    </xf>
    <xf numFmtId="0" fontId="15" fillId="0" borderId="106" xfId="13" applyFont="1" applyBorder="1" applyAlignment="1">
      <alignment horizontal="right" vertical="top"/>
    </xf>
    <xf numFmtId="0" fontId="15" fillId="0" borderId="108" xfId="13" applyFont="1" applyBorder="1" applyAlignment="1"/>
    <xf numFmtId="0" fontId="14" fillId="0" borderId="119" xfId="13" applyFont="1" applyBorder="1" applyAlignment="1">
      <alignment horizontal="distributed" vertical="center"/>
    </xf>
    <xf numFmtId="0" fontId="14" fillId="0" borderId="120" xfId="13" applyFont="1" applyBorder="1" applyAlignment="1">
      <alignment horizontal="distributed" vertical="center"/>
    </xf>
    <xf numFmtId="0" fontId="14" fillId="0" borderId="121" xfId="13" applyFont="1" applyBorder="1" applyAlignment="1">
      <alignment horizontal="distributed" vertical="center"/>
    </xf>
    <xf numFmtId="0" fontId="14" fillId="0" borderId="122" xfId="13" applyFont="1" applyBorder="1" applyAlignment="1">
      <alignment horizontal="distributed" vertical="center"/>
    </xf>
    <xf numFmtId="0" fontId="9" fillId="0" borderId="116" xfId="13" applyFont="1" applyBorder="1" applyAlignment="1">
      <alignment horizontal="distributed"/>
    </xf>
    <xf numFmtId="0" fontId="9" fillId="0" borderId="1" xfId="13" applyFont="1" applyBorder="1" applyAlignment="1">
      <alignment horizontal="distributed"/>
    </xf>
    <xf numFmtId="0" fontId="9" fillId="0" borderId="34" xfId="13" applyFont="1" applyBorder="1" applyAlignment="1">
      <alignment horizontal="distributed" vertical="top"/>
    </xf>
    <xf numFmtId="0" fontId="9" fillId="0" borderId="7" xfId="13" applyFont="1" applyBorder="1" applyAlignment="1">
      <alignment horizontal="distributed" vertical="top"/>
    </xf>
    <xf numFmtId="0" fontId="9" fillId="0" borderId="118" xfId="13" applyFont="1" applyBorder="1" applyAlignment="1">
      <alignment horizontal="distributed" vertical="center"/>
    </xf>
    <xf numFmtId="0" fontId="9" fillId="0" borderId="29" xfId="13" applyFont="1" applyBorder="1" applyAlignment="1">
      <alignment horizontal="distributed" vertical="center"/>
    </xf>
    <xf numFmtId="0" fontId="9" fillId="0" borderId="123" xfId="13" applyFont="1" applyBorder="1" applyAlignment="1">
      <alignment horizontal="distributed" vertical="center"/>
    </xf>
    <xf numFmtId="0" fontId="9" fillId="0" borderId="124" xfId="13" applyFont="1" applyBorder="1" applyAlignment="1">
      <alignment horizontal="distributed" vertical="center"/>
    </xf>
    <xf numFmtId="0" fontId="9" fillId="0" borderId="116" xfId="13" applyFont="1" applyBorder="1" applyAlignment="1">
      <alignment horizontal="distributed" vertical="center"/>
    </xf>
    <xf numFmtId="0" fontId="9" fillId="0" borderId="1" xfId="13" applyFont="1" applyBorder="1" applyAlignment="1">
      <alignment horizontal="distributed" vertical="center"/>
    </xf>
    <xf numFmtId="0" fontId="2" fillId="0" borderId="34" xfId="13" applyFont="1" applyBorder="1" applyAlignment="1">
      <alignment horizontal="distributed" vertical="center"/>
    </xf>
    <xf numFmtId="0" fontId="2" fillId="0" borderId="7" xfId="13" applyFont="1" applyBorder="1" applyAlignment="1">
      <alignment horizontal="distributed" vertical="center"/>
    </xf>
    <xf numFmtId="0" fontId="14" fillId="0" borderId="0" xfId="13" applyFont="1" applyBorder="1" applyAlignment="1">
      <alignment vertical="center"/>
    </xf>
    <xf numFmtId="0" fontId="2" fillId="2" borderId="27" xfId="13" applyFont="1" applyFill="1" applyBorder="1" applyAlignment="1"/>
    <xf numFmtId="0" fontId="14" fillId="0" borderId="116" xfId="13" applyFont="1" applyBorder="1" applyAlignment="1">
      <alignment horizontal="distributed" vertical="center"/>
    </xf>
    <xf numFmtId="0" fontId="14" fillId="0" borderId="1" xfId="13" applyFont="1" applyBorder="1" applyAlignment="1"/>
    <xf numFmtId="0" fontId="14" fillId="0" borderId="34" xfId="13" applyFont="1" applyBorder="1" applyAlignment="1"/>
    <xf numFmtId="0" fontId="14" fillId="0" borderId="7" xfId="13" applyFont="1" applyBorder="1" applyAlignment="1"/>
    <xf numFmtId="0" fontId="9" fillId="0" borderId="34" xfId="13" applyFont="1" applyBorder="1" applyAlignment="1">
      <alignment horizontal="distributed" vertical="center"/>
    </xf>
    <xf numFmtId="0" fontId="9" fillId="0" borderId="7" xfId="13" applyFont="1" applyBorder="1" applyAlignment="1">
      <alignment horizontal="distributed" vertical="center"/>
    </xf>
    <xf numFmtId="186" fontId="9" fillId="0" borderId="28" xfId="13" applyNumberFormat="1" applyFont="1" applyBorder="1" applyAlignment="1">
      <alignment horizontal="center" vertical="center"/>
    </xf>
    <xf numFmtId="186" fontId="9" fillId="0" borderId="29" xfId="13" applyNumberFormat="1" applyFont="1" applyBorder="1" applyAlignment="1">
      <alignment horizontal="center" vertical="center"/>
    </xf>
    <xf numFmtId="186" fontId="9" fillId="0" borderId="117" xfId="13" applyNumberFormat="1" applyFont="1" applyBorder="1" applyAlignment="1">
      <alignment horizontal="center" vertical="center"/>
    </xf>
    <xf numFmtId="0" fontId="15" fillId="0" borderId="111" xfId="13" applyFont="1" applyBorder="1" applyAlignment="1">
      <alignment horizontal="right" vertical="top"/>
    </xf>
    <xf numFmtId="0" fontId="15" fillId="0" borderId="112" xfId="13" applyFont="1" applyBorder="1" applyAlignment="1"/>
    <xf numFmtId="186" fontId="9" fillId="0" borderId="1" xfId="13" applyNumberFormat="1" applyFont="1" applyBorder="1" applyAlignment="1">
      <alignment horizontal="center" vertical="center"/>
    </xf>
    <xf numFmtId="0" fontId="2" fillId="2" borderId="113" xfId="13" applyFont="1" applyFill="1" applyBorder="1" applyAlignment="1">
      <alignment horizontal="center"/>
    </xf>
    <xf numFmtId="0" fontId="2" fillId="2" borderId="114" xfId="13" applyFont="1" applyFill="1" applyBorder="1" applyAlignment="1">
      <alignment horizontal="center"/>
    </xf>
    <xf numFmtId="0" fontId="2" fillId="2" borderId="115" xfId="13" applyFont="1" applyFill="1" applyBorder="1" applyAlignment="1">
      <alignment horizontal="center"/>
    </xf>
    <xf numFmtId="0" fontId="9" fillId="0" borderId="28" xfId="13" applyFont="1" applyBorder="1" applyAlignment="1">
      <alignment horizontal="center" vertical="center"/>
    </xf>
    <xf numFmtId="0" fontId="9" fillId="0" borderId="30" xfId="13" applyFont="1" applyBorder="1" applyAlignment="1">
      <alignment horizontal="center" vertical="center"/>
    </xf>
    <xf numFmtId="0" fontId="15" fillId="0" borderId="106" xfId="13" applyFont="1" applyBorder="1" applyAlignment="1"/>
    <xf numFmtId="0" fontId="15" fillId="0" borderId="107" xfId="13" applyFont="1" applyBorder="1" applyAlignment="1"/>
    <xf numFmtId="0" fontId="15" fillId="0" borderId="109" xfId="13" applyFont="1" applyBorder="1" applyAlignment="1"/>
    <xf numFmtId="186" fontId="9" fillId="0" borderId="7" xfId="13" applyNumberFormat="1" applyFont="1" applyBorder="1" applyAlignment="1">
      <alignment horizontal="center" vertical="center"/>
    </xf>
    <xf numFmtId="0" fontId="15" fillId="0" borderId="110" xfId="13" applyFont="1" applyBorder="1" applyAlignment="1">
      <alignment horizontal="right" vertical="top"/>
    </xf>
    <xf numFmtId="0" fontId="15" fillId="0" borderId="104" xfId="13" applyFont="1" applyBorder="1" applyAlignment="1"/>
    <xf numFmtId="0" fontId="13" fillId="0" borderId="0" xfId="11" applyFont="1" applyBorder="1" applyAlignment="1">
      <alignment horizontal="distributed" vertical="center"/>
    </xf>
    <xf numFmtId="0" fontId="13" fillId="0" borderId="15" xfId="11" applyFont="1" applyBorder="1" applyAlignment="1">
      <alignment horizontal="distributed" vertical="center"/>
    </xf>
    <xf numFmtId="0" fontId="13" fillId="0" borderId="16" xfId="11" applyFont="1" applyBorder="1" applyAlignment="1">
      <alignment horizontal="distributed" vertical="center"/>
    </xf>
    <xf numFmtId="0" fontId="13" fillId="0" borderId="0" xfId="11" applyFont="1" applyBorder="1" applyAlignment="1">
      <alignment horizontal="center" vertical="center"/>
    </xf>
    <xf numFmtId="0" fontId="20" fillId="0" borderId="0" xfId="11" applyFont="1" applyAlignment="1">
      <alignment horizontal="right" vertical="center"/>
    </xf>
    <xf numFmtId="0" fontId="20" fillId="0" borderId="0" xfId="11" applyFont="1" applyAlignment="1">
      <alignment vertical="center"/>
    </xf>
    <xf numFmtId="0" fontId="20" fillId="0" borderId="22" xfId="11" applyFont="1" applyBorder="1" applyAlignment="1">
      <alignment vertical="center"/>
    </xf>
    <xf numFmtId="0" fontId="2" fillId="0" borderId="130" xfId="11" applyFont="1" applyBorder="1" applyAlignment="1">
      <alignment horizontal="center" vertical="center" shrinkToFit="1"/>
    </xf>
    <xf numFmtId="0" fontId="2" fillId="0" borderId="53" xfId="11" applyFont="1" applyBorder="1" applyAlignment="1">
      <alignment horizontal="center" vertical="center" shrinkToFit="1"/>
    </xf>
    <xf numFmtId="0" fontId="2" fillId="0" borderId="55" xfId="11" applyFont="1" applyBorder="1" applyAlignment="1">
      <alignment horizontal="center" vertical="center" shrinkToFit="1"/>
    </xf>
    <xf numFmtId="0" fontId="9" fillId="2" borderId="13" xfId="11" applyFont="1" applyFill="1" applyBorder="1" applyAlignment="1">
      <alignment horizontal="distributed" vertical="center"/>
    </xf>
    <xf numFmtId="0" fontId="9" fillId="2" borderId="14" xfId="11" applyFont="1" applyFill="1" applyBorder="1" applyAlignment="1">
      <alignment horizontal="distributed" vertical="center"/>
    </xf>
    <xf numFmtId="0" fontId="13" fillId="0" borderId="0" xfId="11" applyFont="1" applyBorder="1" applyAlignment="1">
      <alignment horizontal="distributed" vertical="center" shrinkToFit="1"/>
    </xf>
    <xf numFmtId="0" fontId="20" fillId="0" borderId="22" xfId="11" applyFont="1" applyBorder="1" applyAlignment="1">
      <alignment horizontal="right" vertical="center"/>
    </xf>
    <xf numFmtId="0" fontId="13" fillId="0" borderId="0" xfId="11" applyFont="1" applyBorder="1" applyAlignment="1">
      <alignment horizontal="left" vertical="center"/>
    </xf>
    <xf numFmtId="186" fontId="13" fillId="0" borderId="28" xfId="11" applyNumberFormat="1" applyFont="1" applyBorder="1" applyAlignment="1">
      <alignment horizontal="center" vertical="center"/>
    </xf>
    <xf numFmtId="186" fontId="13" fillId="0" borderId="29" xfId="11" applyNumberFormat="1" applyFont="1" applyBorder="1" applyAlignment="1">
      <alignment horizontal="center" vertical="center"/>
    </xf>
    <xf numFmtId="186" fontId="13" fillId="0" borderId="41" xfId="11" applyNumberFormat="1" applyFont="1" applyBorder="1" applyAlignment="1">
      <alignment horizontal="center" vertical="center"/>
    </xf>
    <xf numFmtId="0" fontId="13" fillId="0" borderId="19" xfId="11" applyFont="1" applyBorder="1" applyAlignment="1">
      <alignment horizontal="center" vertical="center" shrinkToFit="1"/>
    </xf>
    <xf numFmtId="0" fontId="13" fillId="0" borderId="1" xfId="11" applyFont="1" applyBorder="1" applyAlignment="1">
      <alignment horizontal="center" vertical="center" shrinkToFit="1"/>
    </xf>
    <xf numFmtId="0" fontId="13" fillId="0" borderId="16" xfId="11" applyFont="1" applyBorder="1" applyAlignment="1">
      <alignment horizontal="center" vertical="center"/>
    </xf>
    <xf numFmtId="0" fontId="13" fillId="0" borderId="17" xfId="11" applyFont="1" applyBorder="1" applyAlignment="1">
      <alignment horizontal="distributed" vertical="center" shrinkToFit="1"/>
    </xf>
    <xf numFmtId="0" fontId="2" fillId="0" borderId="7" xfId="11" applyFont="1" applyBorder="1" applyAlignment="1">
      <alignment horizontal="distributed" vertical="center" shrinkToFit="1"/>
    </xf>
    <xf numFmtId="0" fontId="2" fillId="0" borderId="8" xfId="11" applyFont="1" applyBorder="1" applyAlignment="1">
      <alignment horizontal="distributed" vertical="center" shrinkToFit="1"/>
    </xf>
    <xf numFmtId="0" fontId="13" fillId="0" borderId="75" xfId="11" applyFont="1" applyBorder="1" applyAlignment="1">
      <alignment horizontal="distributed" vertical="center"/>
    </xf>
    <xf numFmtId="0" fontId="13" fillId="0" borderId="27" xfId="11" applyFont="1" applyBorder="1" applyAlignment="1">
      <alignment horizontal="distributed" vertical="center"/>
    </xf>
    <xf numFmtId="0" fontId="2" fillId="0" borderId="27" xfId="11" applyFont="1" applyBorder="1" applyAlignment="1">
      <alignment vertical="center"/>
    </xf>
    <xf numFmtId="0" fontId="13" fillId="0" borderId="0" xfId="11" applyFont="1" applyBorder="1" applyAlignment="1">
      <alignment vertical="center" shrinkToFit="1"/>
    </xf>
    <xf numFmtId="0" fontId="9" fillId="0" borderId="0" xfId="11" applyFont="1" applyBorder="1" applyAlignment="1">
      <alignment horizontal="left" vertical="center" shrinkToFit="1"/>
    </xf>
    <xf numFmtId="0" fontId="13" fillId="2" borderId="22" xfId="11" applyFont="1" applyFill="1" applyBorder="1" applyAlignment="1">
      <alignment horizontal="left" vertical="center"/>
    </xf>
    <xf numFmtId="0" fontId="13" fillId="2" borderId="25" xfId="11" applyFont="1" applyFill="1" applyBorder="1" applyAlignment="1">
      <alignment horizontal="left" vertical="center"/>
    </xf>
    <xf numFmtId="0" fontId="13" fillId="0" borderId="28" xfId="11"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3" fillId="2" borderId="0" xfId="11" applyFont="1" applyFill="1" applyBorder="1" applyAlignment="1">
      <alignment horizontal="left" vertical="center"/>
    </xf>
    <xf numFmtId="0" fontId="13" fillId="2" borderId="16" xfId="11" applyFont="1" applyFill="1" applyBorder="1" applyAlignment="1">
      <alignment horizontal="left" vertical="center"/>
    </xf>
    <xf numFmtId="0" fontId="13" fillId="0" borderId="28" xfId="11" applyFont="1" applyBorder="1" applyAlignment="1">
      <alignment horizontal="center" vertical="center" shrinkToFit="1"/>
    </xf>
    <xf numFmtId="0" fontId="13" fillId="0" borderId="29" xfId="11" applyFont="1" applyBorder="1" applyAlignment="1">
      <alignment horizontal="center" vertical="center" shrinkToFit="1"/>
    </xf>
    <xf numFmtId="0" fontId="13" fillId="0" borderId="41" xfId="11" applyFont="1" applyBorder="1" applyAlignment="1">
      <alignment horizontal="center" vertical="center" shrinkToFit="1"/>
    </xf>
    <xf numFmtId="0" fontId="13" fillId="0" borderId="29" xfId="11" applyFont="1" applyBorder="1" applyAlignment="1">
      <alignment horizontal="center" vertical="center"/>
    </xf>
    <xf numFmtId="0" fontId="13" fillId="0" borderId="41" xfId="11" applyFont="1" applyBorder="1" applyAlignment="1">
      <alignment horizontal="center" vertical="center"/>
    </xf>
    <xf numFmtId="179" fontId="13" fillId="0" borderId="29" xfId="11" applyNumberFormat="1" applyFont="1" applyBorder="1" applyAlignment="1">
      <alignment horizontal="right" vertical="center"/>
    </xf>
    <xf numFmtId="0" fontId="2" fillId="0" borderId="41" xfId="11" applyFont="1" applyBorder="1" applyAlignment="1">
      <alignment horizontal="center" vertical="center"/>
    </xf>
    <xf numFmtId="0" fontId="13" fillId="0" borderId="7" xfId="11" applyFont="1" applyBorder="1" applyAlignment="1">
      <alignment horizontal="distributed" vertical="center" shrinkToFit="1"/>
    </xf>
    <xf numFmtId="0" fontId="13" fillId="0" borderId="8" xfId="11" applyFont="1" applyBorder="1" applyAlignment="1">
      <alignment horizontal="distributed" vertical="center" shrinkToFit="1"/>
    </xf>
    <xf numFmtId="0" fontId="13" fillId="0" borderId="0" xfId="11" applyFont="1" applyBorder="1" applyAlignment="1">
      <alignment horizontal="right" vertical="center"/>
    </xf>
    <xf numFmtId="0" fontId="13" fillId="2" borderId="1" xfId="11" applyFont="1" applyFill="1" applyBorder="1" applyAlignment="1">
      <alignment horizontal="left" vertical="center"/>
    </xf>
    <xf numFmtId="0" fontId="13" fillId="2" borderId="20" xfId="11" applyFont="1" applyFill="1" applyBorder="1" applyAlignment="1">
      <alignment horizontal="left" vertical="center"/>
    </xf>
    <xf numFmtId="0" fontId="17" fillId="0" borderId="15" xfId="11" applyFont="1" applyBorder="1" applyAlignment="1">
      <alignment horizontal="center" vertical="center"/>
    </xf>
    <xf numFmtId="0" fontId="17" fillId="0" borderId="0" xfId="11" applyFont="1" applyBorder="1" applyAlignment="1">
      <alignment horizontal="center" vertical="center"/>
    </xf>
    <xf numFmtId="0" fontId="17" fillId="0" borderId="5" xfId="11" applyFont="1" applyBorder="1" applyAlignment="1">
      <alignment horizontal="center" vertical="center"/>
    </xf>
    <xf numFmtId="0" fontId="13" fillId="0" borderId="48" xfId="11" applyFont="1" applyBorder="1" applyAlignment="1">
      <alignment horizontal="distributed" vertical="center"/>
    </xf>
    <xf numFmtId="0" fontId="13" fillId="0" borderId="49" xfId="11" applyFont="1" applyBorder="1" applyAlignment="1">
      <alignment horizontal="distributed" vertical="center"/>
    </xf>
    <xf numFmtId="0" fontId="13" fillId="0" borderId="61" xfId="11" applyFont="1" applyBorder="1" applyAlignment="1">
      <alignment vertical="center"/>
    </xf>
    <xf numFmtId="58" fontId="13" fillId="0" borderId="49" xfId="11" applyNumberFormat="1" applyFont="1" applyBorder="1" applyAlignment="1">
      <alignment horizontal="center" vertical="center"/>
    </xf>
    <xf numFmtId="0" fontId="2" fillId="0" borderId="49" xfId="11" applyFont="1" applyBorder="1" applyAlignment="1">
      <alignment horizontal="center" vertical="center"/>
    </xf>
    <xf numFmtId="0" fontId="2" fillId="0" borderId="50" xfId="11" applyFont="1" applyBorder="1" applyAlignment="1">
      <alignment horizontal="center" vertical="center"/>
    </xf>
    <xf numFmtId="0" fontId="2" fillId="0" borderId="30" xfId="11" applyFont="1" applyBorder="1" applyAlignment="1">
      <alignment horizontal="center" vertical="center"/>
    </xf>
    <xf numFmtId="0" fontId="64" fillId="0" borderId="0" xfId="1" applyFont="1" applyFill="1" applyAlignment="1" applyProtection="1">
      <alignment horizontal="left" vertical="top"/>
    </xf>
    <xf numFmtId="0" fontId="2" fillId="0" borderId="1" xfId="0" applyFont="1" applyBorder="1" applyAlignment="1">
      <alignment horizontal="distributed" vertical="center"/>
    </xf>
    <xf numFmtId="0" fontId="2" fillId="0" borderId="7" xfId="0" applyFont="1" applyBorder="1" applyAlignment="1">
      <alignment horizontal="distributed"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Fill="1" applyBorder="1" applyAlignment="1">
      <alignment horizontal="center" vertical="center"/>
    </xf>
    <xf numFmtId="0" fontId="2" fillId="0" borderId="4" xfId="0" applyFont="1" applyBorder="1" applyAlignment="1">
      <alignment vertical="center"/>
    </xf>
    <xf numFmtId="0" fontId="0" fillId="0" borderId="0" xfId="0" applyAlignment="1">
      <alignment vertical="center"/>
    </xf>
    <xf numFmtId="0" fontId="5" fillId="0" borderId="1" xfId="0" applyFont="1" applyBorder="1" applyAlignment="1">
      <alignment horizontal="distributed" vertical="center"/>
    </xf>
    <xf numFmtId="0" fontId="5" fillId="0" borderId="0" xfId="0" applyFont="1" applyBorder="1" applyAlignment="1">
      <alignment horizontal="distributed" vertical="center"/>
    </xf>
    <xf numFmtId="0" fontId="5" fillId="0" borderId="7" xfId="0" applyFont="1" applyBorder="1" applyAlignment="1">
      <alignment horizontal="distributed"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186" fontId="2" fillId="0" borderId="1" xfId="0" applyNumberFormat="1" applyFont="1" applyFill="1" applyBorder="1" applyAlignment="1">
      <alignment horizontal="center" vertical="center"/>
    </xf>
    <xf numFmtId="186" fontId="2" fillId="0" borderId="7" xfId="0" applyNumberFormat="1" applyFont="1" applyFill="1" applyBorder="1" applyAlignment="1">
      <alignment horizontal="center" vertical="center"/>
    </xf>
    <xf numFmtId="0" fontId="7" fillId="0" borderId="0" xfId="0" applyFont="1" applyBorder="1" applyAlignment="1">
      <alignment horizontal="distributed"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2" fillId="0" borderId="2"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Fill="1" applyBorder="1" applyAlignment="1">
      <alignment horizontal="left" vertical="center" indent="1"/>
    </xf>
    <xf numFmtId="0" fontId="2" fillId="0" borderId="5" xfId="0" applyFont="1" applyFill="1" applyBorder="1" applyAlignment="1">
      <alignment horizontal="left" vertical="center" indent="1"/>
    </xf>
    <xf numFmtId="0" fontId="2" fillId="0" borderId="1" xfId="0" applyFont="1" applyFill="1" applyBorder="1" applyAlignment="1">
      <alignment horizontal="left"/>
    </xf>
    <xf numFmtId="0" fontId="2" fillId="0" borderId="3" xfId="0" applyFont="1" applyFill="1" applyBorder="1" applyAlignment="1">
      <alignment horizontal="left"/>
    </xf>
    <xf numFmtId="0" fontId="2" fillId="0" borderId="0" xfId="0" applyFont="1" applyFill="1" applyBorder="1" applyAlignment="1">
      <alignment horizontal="left"/>
    </xf>
    <xf numFmtId="0" fontId="2" fillId="0" borderId="5" xfId="0" applyFont="1" applyFill="1" applyBorder="1" applyAlignment="1">
      <alignment horizontal="left"/>
    </xf>
    <xf numFmtId="0" fontId="2" fillId="2" borderId="7" xfId="0" applyFont="1" applyFill="1" applyBorder="1" applyAlignment="1">
      <alignment horizontal="left" shrinkToFit="1"/>
    </xf>
    <xf numFmtId="0" fontId="2" fillId="0" borderId="0" xfId="0" applyFont="1" applyFill="1" applyBorder="1" applyAlignment="1">
      <alignment horizontal="right"/>
    </xf>
    <xf numFmtId="0" fontId="6" fillId="2" borderId="7" xfId="0" applyFont="1" applyFill="1" applyBorder="1" applyAlignment="1">
      <alignment horizontal="left" shrinkToFit="1"/>
    </xf>
    <xf numFmtId="179" fontId="13" fillId="0" borderId="1" xfId="2" applyNumberFormat="1" applyFont="1" applyFill="1" applyBorder="1" applyAlignment="1">
      <alignment horizontal="right" vertical="center"/>
    </xf>
    <xf numFmtId="179" fontId="13" fillId="0" borderId="7" xfId="2" applyNumberFormat="1" applyFont="1" applyFill="1" applyBorder="1" applyAlignment="1">
      <alignment horizontal="right" vertical="center"/>
    </xf>
    <xf numFmtId="0" fontId="2" fillId="0" borderId="1" xfId="0" applyFont="1" applyFill="1" applyBorder="1" applyAlignment="1">
      <alignment horizontal="left" vertical="center"/>
    </xf>
    <xf numFmtId="0" fontId="2" fillId="0" borderId="7" xfId="0" applyFont="1" applyFill="1" applyBorder="1" applyAlignment="1">
      <alignment horizontal="left" vertical="center"/>
    </xf>
    <xf numFmtId="0" fontId="2" fillId="0" borderId="0" xfId="0" applyFont="1" applyBorder="1" applyAlignment="1">
      <alignment horizontal="distributed" vertical="center"/>
    </xf>
    <xf numFmtId="0" fontId="76" fillId="0" borderId="1" xfId="0" applyFont="1" applyBorder="1" applyAlignment="1">
      <alignment horizontal="center"/>
    </xf>
    <xf numFmtId="0" fontId="76" fillId="0" borderId="3" xfId="0" applyFont="1" applyBorder="1" applyAlignment="1">
      <alignment horizontal="center"/>
    </xf>
    <xf numFmtId="0" fontId="61" fillId="0" borderId="7" xfId="0" applyFont="1" applyBorder="1" applyAlignment="1">
      <alignment horizontal="left"/>
    </xf>
    <xf numFmtId="0" fontId="61" fillId="0" borderId="29" xfId="0" applyFont="1" applyBorder="1" applyAlignment="1">
      <alignment horizontal="left"/>
    </xf>
    <xf numFmtId="0" fontId="9" fillId="2" borderId="49" xfId="0" applyFont="1" applyFill="1" applyBorder="1" applyAlignment="1">
      <alignment horizontal="center" vertical="center"/>
    </xf>
    <xf numFmtId="0" fontId="2" fillId="0" borderId="29" xfId="0" applyFont="1" applyFill="1" applyBorder="1" applyAlignment="1">
      <alignment horizontal="left" vertical="center"/>
    </xf>
    <xf numFmtId="0" fontId="9" fillId="0" borderId="7" xfId="0" applyFont="1" applyBorder="1" applyAlignment="1">
      <alignment horizontal="center" vertical="center"/>
    </xf>
    <xf numFmtId="0" fontId="2" fillId="0" borderId="22" xfId="0" applyFont="1" applyBorder="1" applyAlignment="1">
      <alignment horizontal="center" vertical="center" shrinkToFit="1"/>
    </xf>
    <xf numFmtId="0" fontId="9" fillId="0" borderId="49" xfId="0" applyFont="1" applyFill="1" applyBorder="1" applyAlignment="1">
      <alignment horizontal="center" vertical="center"/>
    </xf>
    <xf numFmtId="0" fontId="9" fillId="0" borderId="29" xfId="0" applyFont="1" applyFill="1" applyBorder="1" applyAlignment="1">
      <alignment horizontal="distributed" vertical="center"/>
    </xf>
    <xf numFmtId="0" fontId="9" fillId="0" borderId="29" xfId="0" applyFont="1" applyFill="1" applyBorder="1" applyAlignment="1">
      <alignment vertical="center"/>
    </xf>
    <xf numFmtId="0" fontId="9" fillId="0" borderId="29" xfId="0" applyFont="1" applyFill="1" applyBorder="1" applyAlignment="1">
      <alignment horizontal="right" vertical="center"/>
    </xf>
    <xf numFmtId="0" fontId="9" fillId="0" borderId="22" xfId="0" applyFont="1" applyBorder="1" applyAlignment="1">
      <alignment horizontal="center" vertical="center"/>
    </xf>
    <xf numFmtId="0" fontId="9" fillId="0" borderId="13"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22" xfId="0" applyFont="1" applyBorder="1" applyAlignment="1">
      <alignment horizontal="center" vertical="center" textRotation="255"/>
    </xf>
    <xf numFmtId="0" fontId="9" fillId="0" borderId="7" xfId="0" applyFont="1" applyBorder="1" applyAlignment="1">
      <alignment horizontal="distributed" vertical="center"/>
    </xf>
    <xf numFmtId="0" fontId="9" fillId="0" borderId="0" xfId="0" applyFont="1" applyBorder="1" applyAlignment="1">
      <alignment vertical="center"/>
    </xf>
    <xf numFmtId="0" fontId="2" fillId="0" borderId="0" xfId="0" applyFont="1" applyBorder="1" applyAlignment="1">
      <alignment vertical="center"/>
    </xf>
    <xf numFmtId="0" fontId="9" fillId="0" borderId="0" xfId="0" applyFont="1" applyBorder="1" applyAlignment="1">
      <alignment horizontal="distributed" vertical="center"/>
    </xf>
    <xf numFmtId="179" fontId="13" fillId="0" borderId="0" xfId="0" applyNumberFormat="1" applyFont="1" applyFill="1" applyBorder="1" applyAlignment="1">
      <alignment horizontal="center" vertical="center" shrinkToFit="1"/>
    </xf>
    <xf numFmtId="179" fontId="13" fillId="0" borderId="7" xfId="0" applyNumberFormat="1" applyFont="1" applyBorder="1" applyAlignment="1">
      <alignment horizontal="center" vertical="center"/>
    </xf>
    <xf numFmtId="0" fontId="9" fillId="0" borderId="0" xfId="0" applyFont="1" applyFill="1" applyBorder="1" applyAlignment="1">
      <alignment horizontal="left" vertical="center" shrinkToFit="1"/>
    </xf>
    <xf numFmtId="0" fontId="9" fillId="2" borderId="29" xfId="0" applyFont="1" applyFill="1" applyBorder="1" applyAlignment="1">
      <alignment horizontal="right" vertical="center"/>
    </xf>
    <xf numFmtId="0" fontId="9" fillId="0" borderId="29" xfId="0" applyFont="1" applyFill="1" applyBorder="1" applyAlignment="1">
      <alignment vertical="center" shrinkToFit="1"/>
    </xf>
    <xf numFmtId="0" fontId="9" fillId="0" borderId="29" xfId="0" applyFont="1" applyFill="1" applyBorder="1" applyAlignment="1">
      <alignment horizontal="center" vertical="center"/>
    </xf>
    <xf numFmtId="0" fontId="9" fillId="2" borderId="0" xfId="0" applyFont="1" applyFill="1" applyBorder="1" applyAlignment="1">
      <alignment vertical="top" wrapText="1"/>
    </xf>
    <xf numFmtId="0" fontId="9" fillId="2" borderId="0" xfId="0" applyFont="1" applyFill="1" applyAlignment="1">
      <alignment vertical="top"/>
    </xf>
    <xf numFmtId="0" fontId="5" fillId="0" borderId="13" xfId="0" applyFont="1" applyBorder="1" applyAlignment="1">
      <alignment horizontal="center" vertical="center" textRotation="255"/>
    </xf>
    <xf numFmtId="0" fontId="5" fillId="0" borderId="0" xfId="0" applyFont="1" applyBorder="1" applyAlignment="1">
      <alignment horizontal="center" vertical="center" textRotation="255"/>
    </xf>
    <xf numFmtId="0" fontId="5" fillId="0" borderId="22" xfId="0" applyFont="1" applyBorder="1" applyAlignment="1">
      <alignment horizontal="center" vertical="center" textRotation="255"/>
    </xf>
    <xf numFmtId="0" fontId="9" fillId="0" borderId="49" xfId="0" applyFont="1" applyBorder="1" applyAlignment="1">
      <alignment horizontal="distributed"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17" fillId="0" borderId="0" xfId="0" applyFont="1" applyAlignment="1">
      <alignment horizontal="center" vertical="center"/>
    </xf>
    <xf numFmtId="0" fontId="17" fillId="7" borderId="0" xfId="0" applyFont="1" applyFill="1" applyAlignment="1">
      <alignment horizontal="center" vertical="center"/>
    </xf>
    <xf numFmtId="0" fontId="17" fillId="0" borderId="16" xfId="0" applyFont="1" applyBorder="1" applyAlignment="1">
      <alignment horizontal="center" vertical="center"/>
    </xf>
    <xf numFmtId="0" fontId="17" fillId="0" borderId="22" xfId="0" applyFont="1" applyBorder="1" applyAlignment="1">
      <alignment horizontal="center" vertical="center"/>
    </xf>
    <xf numFmtId="0" fontId="17" fillId="0" borderId="25" xfId="0" applyFont="1" applyBorder="1" applyAlignment="1">
      <alignment horizontal="center" vertical="center"/>
    </xf>
    <xf numFmtId="0" fontId="9" fillId="0" borderId="49" xfId="0" applyFont="1" applyFill="1" applyBorder="1" applyAlignment="1">
      <alignment horizontal="distributed" vertical="center"/>
    </xf>
    <xf numFmtId="179" fontId="13" fillId="0" borderId="22" xfId="0" applyNumberFormat="1" applyFont="1" applyFill="1" applyBorder="1" applyAlignment="1">
      <alignment horizontal="center" vertical="center" shrinkToFit="1"/>
    </xf>
    <xf numFmtId="0" fontId="9" fillId="0" borderId="1" xfId="0" applyFont="1" applyFill="1" applyBorder="1" applyAlignment="1">
      <alignment horizontal="center" vertical="center"/>
    </xf>
    <xf numFmtId="0" fontId="9" fillId="0" borderId="0" xfId="0" applyFont="1" applyBorder="1" applyAlignment="1">
      <alignment horizontal="center" vertical="center"/>
    </xf>
    <xf numFmtId="0" fontId="9" fillId="0" borderId="22" xfId="0" applyFont="1" applyBorder="1" applyAlignment="1">
      <alignment vertical="center"/>
    </xf>
    <xf numFmtId="0" fontId="2" fillId="0" borderId="22" xfId="0" applyFont="1" applyBorder="1" applyAlignment="1">
      <alignment vertical="center"/>
    </xf>
    <xf numFmtId="0" fontId="9" fillId="2" borderId="28" xfId="0" applyFont="1" applyFill="1" applyBorder="1" applyAlignment="1">
      <alignment horizontal="right" vertical="center"/>
    </xf>
    <xf numFmtId="0" fontId="9" fillId="0" borderId="13" xfId="0" applyFont="1" applyFill="1" applyBorder="1" applyAlignment="1">
      <alignment horizontal="left" vertical="center" shrinkToFit="1"/>
    </xf>
    <xf numFmtId="0" fontId="9" fillId="0" borderId="49" xfId="0" applyFont="1" applyFill="1" applyBorder="1" applyAlignment="1">
      <alignment horizontal="left" vertical="center"/>
    </xf>
    <xf numFmtId="0" fontId="9" fillId="2" borderId="49" xfId="0" applyFont="1" applyFill="1" applyBorder="1" applyAlignment="1">
      <alignment horizontal="right" vertical="center"/>
    </xf>
    <xf numFmtId="0" fontId="9" fillId="0" borderId="0" xfId="0" applyFont="1" applyFill="1" applyBorder="1" applyAlignment="1">
      <alignment horizontal="right" vertical="center"/>
    </xf>
    <xf numFmtId="0" fontId="9" fillId="0" borderId="0" xfId="0" applyFont="1" applyFill="1" applyAlignment="1">
      <alignment horizontal="left" vertical="center" shrinkToFit="1"/>
    </xf>
    <xf numFmtId="0" fontId="9" fillId="0" borderId="13" xfId="0" applyFont="1" applyFill="1" applyBorder="1" applyAlignment="1">
      <alignment horizontal="right" vertical="center"/>
    </xf>
    <xf numFmtId="0" fontId="9" fillId="0" borderId="13" xfId="0" applyFont="1" applyBorder="1" applyAlignment="1">
      <alignment horizontal="left" vertical="center" shrinkToFit="1"/>
    </xf>
    <xf numFmtId="0" fontId="9" fillId="0" borderId="0" xfId="0" applyFont="1" applyBorder="1" applyAlignment="1">
      <alignment horizontal="left" vertical="center" shrinkToFit="1"/>
    </xf>
    <xf numFmtId="0" fontId="9" fillId="0" borderId="0" xfId="10" applyFont="1" applyBorder="1">
      <alignment vertical="center"/>
    </xf>
    <xf numFmtId="0" fontId="9" fillId="0" borderId="27" xfId="10" applyFont="1" applyBorder="1" applyAlignment="1">
      <alignment horizontal="distributed" vertical="center" indent="3"/>
    </xf>
    <xf numFmtId="0" fontId="9" fillId="0" borderId="27" xfId="10" applyFont="1" applyBorder="1">
      <alignment vertical="center"/>
    </xf>
    <xf numFmtId="0" fontId="9" fillId="0" borderId="27" xfId="10" applyFont="1" applyBorder="1" applyAlignment="1">
      <alignment vertical="center"/>
    </xf>
    <xf numFmtId="58" fontId="13" fillId="2" borderId="0" xfId="10" applyNumberFormat="1" applyFont="1" applyFill="1" applyAlignment="1">
      <alignment horizontal="right" vertical="center" indent="1"/>
    </xf>
    <xf numFmtId="0" fontId="13" fillId="2" borderId="9" xfId="10" applyFont="1" applyFill="1" applyBorder="1" applyAlignment="1">
      <alignment horizontal="left" vertical="center" indent="1"/>
    </xf>
    <xf numFmtId="0" fontId="5" fillId="2" borderId="0" xfId="10" applyFont="1" applyFill="1" applyAlignment="1">
      <alignment horizontal="center" vertical="center" wrapText="1"/>
    </xf>
    <xf numFmtId="0" fontId="13" fillId="0" borderId="9" xfId="10" applyFont="1" applyBorder="1" applyAlignment="1">
      <alignment horizontal="left" vertical="center" indent="1"/>
    </xf>
    <xf numFmtId="0" fontId="5" fillId="0" borderId="0" xfId="10" applyFont="1" applyAlignment="1">
      <alignment horizontal="center" vertical="center" shrinkToFit="1"/>
    </xf>
    <xf numFmtId="0" fontId="5" fillId="2" borderId="0" xfId="10" applyFont="1" applyFill="1" applyAlignment="1">
      <alignment horizontal="center" vertical="center" shrinkToFit="1"/>
    </xf>
    <xf numFmtId="0" fontId="9" fillId="2" borderId="91" xfId="10" applyFont="1" applyFill="1" applyBorder="1" applyAlignment="1">
      <alignment horizontal="center" vertical="center"/>
    </xf>
    <xf numFmtId="0" fontId="9" fillId="2" borderId="92" xfId="10" applyFont="1" applyFill="1" applyBorder="1" applyAlignment="1">
      <alignment horizontal="center" vertical="center"/>
    </xf>
    <xf numFmtId="0" fontId="9" fillId="0" borderId="91" xfId="10" applyFont="1" applyBorder="1" applyAlignment="1">
      <alignment horizontal="right" vertical="center"/>
    </xf>
    <xf numFmtId="0" fontId="9" fillId="0" borderId="92" xfId="10" applyFont="1" applyBorder="1" applyAlignment="1">
      <alignment horizontal="right" vertical="center"/>
    </xf>
    <xf numFmtId="0" fontId="9" fillId="0" borderId="29" xfId="10" applyFont="1" applyBorder="1" applyAlignment="1">
      <alignment horizontal="left" vertical="center"/>
    </xf>
    <xf numFmtId="0" fontId="9" fillId="0" borderId="27" xfId="10" applyFont="1" applyBorder="1" applyAlignment="1">
      <alignment horizontal="center" vertical="center"/>
    </xf>
    <xf numFmtId="0" fontId="9" fillId="0" borderId="27" xfId="10" applyFont="1" applyBorder="1" applyAlignment="1">
      <alignment horizontal="distributed" vertical="center" indent="2"/>
    </xf>
    <xf numFmtId="58" fontId="2" fillId="0" borderId="28" xfId="10" applyNumberFormat="1" applyFont="1" applyBorder="1" applyAlignment="1">
      <alignment horizontal="distributed" vertical="center" indent="1"/>
    </xf>
    <xf numFmtId="0" fontId="2" fillId="0" borderId="30" xfId="10" applyFont="1" applyBorder="1" applyAlignment="1">
      <alignment horizontal="distributed" vertical="center" indent="1"/>
    </xf>
    <xf numFmtId="0" fontId="9" fillId="2" borderId="13" xfId="0" applyFont="1" applyFill="1" applyBorder="1" applyAlignment="1">
      <alignment vertical="top" wrapText="1"/>
    </xf>
    <xf numFmtId="179" fontId="9" fillId="0" borderId="53" xfId="0" applyNumberFormat="1" applyFont="1" applyBorder="1" applyAlignment="1">
      <alignment horizontal="center" vertical="center"/>
    </xf>
    <xf numFmtId="0" fontId="9" fillId="0" borderId="29" xfId="0" applyFont="1" applyBorder="1" applyAlignment="1">
      <alignment horizontal="center" vertical="center"/>
    </xf>
    <xf numFmtId="0" fontId="9" fillId="0" borderId="49" xfId="0" applyFont="1" applyBorder="1" applyAlignment="1">
      <alignment horizontal="center" vertical="center" shrinkToFit="1"/>
    </xf>
    <xf numFmtId="0" fontId="9" fillId="0" borderId="40" xfId="0" applyFont="1" applyBorder="1" applyAlignment="1">
      <alignment horizontal="center" vertical="top"/>
    </xf>
    <xf numFmtId="0" fontId="9" fillId="0" borderId="29" xfId="0" applyFont="1" applyBorder="1" applyAlignment="1">
      <alignment horizontal="center" vertical="top"/>
    </xf>
    <xf numFmtId="56" fontId="9" fillId="2" borderId="28" xfId="0" applyNumberFormat="1" applyFont="1" applyFill="1" applyBorder="1" applyAlignment="1">
      <alignment horizontal="center" vertical="top"/>
    </xf>
    <xf numFmtId="56" fontId="9" fillId="2" borderId="29" xfId="0" applyNumberFormat="1" applyFont="1" applyFill="1" applyBorder="1" applyAlignment="1">
      <alignment horizontal="center" vertical="top"/>
    </xf>
    <xf numFmtId="56" fontId="9" fillId="2" borderId="30" xfId="0" applyNumberFormat="1" applyFont="1" applyFill="1" applyBorder="1" applyAlignment="1">
      <alignment horizontal="center" vertical="top"/>
    </xf>
    <xf numFmtId="0" fontId="9" fillId="0" borderId="1" xfId="0" applyFont="1" applyBorder="1" applyAlignment="1">
      <alignment horizontal="distributed" vertical="center"/>
    </xf>
    <xf numFmtId="179" fontId="9" fillId="0" borderId="0" xfId="0" applyNumberFormat="1" applyFont="1" applyBorder="1" applyAlignment="1">
      <alignment horizontal="right" vertical="center"/>
    </xf>
    <xf numFmtId="0" fontId="9" fillId="0" borderId="29" xfId="0" applyFont="1" applyBorder="1" applyAlignment="1">
      <alignment horizontal="distributed" vertical="center"/>
    </xf>
    <xf numFmtId="0" fontId="9" fillId="0" borderId="130" xfId="0" applyFont="1" applyBorder="1" applyAlignment="1">
      <alignment horizontal="center" vertical="center"/>
    </xf>
    <xf numFmtId="0" fontId="9" fillId="0" borderId="53" xfId="0" applyFont="1" applyBorder="1" applyAlignment="1">
      <alignment horizontal="center" vertical="center"/>
    </xf>
    <xf numFmtId="179" fontId="9" fillId="2" borderId="29" xfId="0" applyNumberFormat="1" applyFont="1" applyFill="1" applyBorder="1" applyAlignment="1">
      <alignment vertical="top" wrapText="1"/>
    </xf>
    <xf numFmtId="0" fontId="9" fillId="2" borderId="29" xfId="0" applyFont="1" applyFill="1" applyBorder="1" applyAlignment="1">
      <alignment vertical="top" wrapText="1"/>
    </xf>
    <xf numFmtId="179" fontId="9" fillId="0" borderId="1" xfId="0" applyNumberFormat="1" applyFont="1" applyBorder="1" applyAlignment="1">
      <alignment horizontal="right" vertical="center"/>
    </xf>
    <xf numFmtId="0" fontId="9" fillId="0" borderId="28" xfId="0" applyFont="1" applyBorder="1" applyAlignment="1">
      <alignment horizontal="center" vertical="center" shrinkToFit="1"/>
    </xf>
    <xf numFmtId="0" fontId="9" fillId="0" borderId="29" xfId="0" applyFont="1" applyBorder="1" applyAlignment="1">
      <alignment horizontal="center" vertical="center" shrinkToFit="1"/>
    </xf>
    <xf numFmtId="0" fontId="9" fillId="0" borderId="30" xfId="0" applyFont="1" applyBorder="1" applyAlignment="1">
      <alignment horizontal="center" vertical="center" shrinkToFit="1"/>
    </xf>
    <xf numFmtId="179" fontId="9" fillId="2" borderId="13" xfId="0" applyNumberFormat="1" applyFont="1" applyFill="1" applyBorder="1" applyAlignment="1">
      <alignment vertical="top" wrapText="1"/>
    </xf>
    <xf numFmtId="0" fontId="9" fillId="0" borderId="54" xfId="0" applyFont="1" applyBorder="1" applyAlignment="1">
      <alignment horizontal="center" vertical="center"/>
    </xf>
    <xf numFmtId="0" fontId="9" fillId="0" borderId="131" xfId="0" applyFont="1" applyBorder="1" applyAlignment="1">
      <alignment horizontal="center" vertical="center"/>
    </xf>
    <xf numFmtId="0" fontId="9" fillId="0" borderId="12" xfId="0" applyFont="1" applyBorder="1" applyAlignment="1">
      <alignment horizontal="center" vertical="top"/>
    </xf>
    <xf numFmtId="0" fontId="9" fillId="0" borderId="13" xfId="0" applyFont="1" applyBorder="1" applyAlignment="1">
      <alignment horizontal="center" vertical="top"/>
    </xf>
    <xf numFmtId="56" fontId="9" fillId="2" borderId="47" xfId="0" applyNumberFormat="1" applyFont="1" applyFill="1" applyBorder="1" applyAlignment="1">
      <alignment horizontal="center" vertical="top"/>
    </xf>
    <xf numFmtId="56" fontId="9" fillId="2" borderId="13" xfId="0" applyNumberFormat="1" applyFont="1" applyFill="1" applyBorder="1" applyAlignment="1">
      <alignment horizontal="center" vertical="top"/>
    </xf>
    <xf numFmtId="56" fontId="9" fillId="2" borderId="51" xfId="0" applyNumberFormat="1" applyFont="1" applyFill="1" applyBorder="1" applyAlignment="1">
      <alignment horizontal="center" vertical="top"/>
    </xf>
    <xf numFmtId="0" fontId="9" fillId="0" borderId="42" xfId="0" applyFont="1" applyBorder="1" applyAlignment="1">
      <alignment horizontal="center" vertical="top"/>
    </xf>
    <xf numFmtId="0" fontId="9" fillId="0" borderId="45" xfId="0" applyFont="1" applyBorder="1" applyAlignment="1">
      <alignment horizontal="center" vertical="top"/>
    </xf>
    <xf numFmtId="56" fontId="9" fillId="2" borderId="44" xfId="0" applyNumberFormat="1" applyFont="1" applyFill="1" applyBorder="1" applyAlignment="1">
      <alignment horizontal="center" vertical="top"/>
    </xf>
    <xf numFmtId="56" fontId="9" fillId="2" borderId="45" xfId="0" applyNumberFormat="1" applyFont="1" applyFill="1" applyBorder="1" applyAlignment="1">
      <alignment horizontal="center" vertical="top"/>
    </xf>
    <xf numFmtId="56" fontId="9" fillId="2" borderId="43" xfId="0" applyNumberFormat="1" applyFont="1" applyFill="1" applyBorder="1" applyAlignment="1">
      <alignment horizontal="center" vertical="top"/>
    </xf>
    <xf numFmtId="179" fontId="9" fillId="2" borderId="45" xfId="0" applyNumberFormat="1" applyFont="1" applyFill="1" applyBorder="1" applyAlignment="1">
      <alignment vertical="top" wrapText="1"/>
    </xf>
    <xf numFmtId="0" fontId="9" fillId="2" borderId="45" xfId="0" applyFont="1" applyFill="1" applyBorder="1" applyAlignment="1">
      <alignment vertical="top" wrapText="1"/>
    </xf>
    <xf numFmtId="0" fontId="1" fillId="0" borderId="0" xfId="5" applyAlignment="1">
      <alignment horizontal="left"/>
    </xf>
    <xf numFmtId="186" fontId="28" fillId="0" borderId="0" xfId="5" applyNumberFormat="1" applyFont="1" applyBorder="1" applyAlignment="1">
      <alignment horizontal="right"/>
    </xf>
    <xf numFmtId="0" fontId="1" fillId="0" borderId="0" xfId="5" applyBorder="1" applyAlignment="1">
      <alignment horizontal="left"/>
    </xf>
    <xf numFmtId="0" fontId="27" fillId="0" borderId="2" xfId="5" applyFont="1" applyBorder="1" applyAlignment="1">
      <alignment horizontal="center" vertical="center"/>
    </xf>
    <xf numFmtId="0" fontId="1" fillId="0" borderId="1" xfId="5" applyBorder="1" applyAlignment="1">
      <alignment horizontal="center" vertical="center"/>
    </xf>
    <xf numFmtId="0" fontId="1" fillId="0" borderId="3" xfId="5" applyBorder="1" applyAlignment="1">
      <alignment horizontal="center" vertical="center"/>
    </xf>
    <xf numFmtId="0" fontId="1" fillId="0" borderId="4" xfId="5" applyBorder="1" applyAlignment="1">
      <alignment horizontal="center" vertical="center"/>
    </xf>
    <xf numFmtId="0" fontId="1" fillId="0" borderId="0" xfId="5" applyAlignment="1">
      <alignment horizontal="center" vertical="center"/>
    </xf>
    <xf numFmtId="0" fontId="1" fillId="0" borderId="5" xfId="5" applyBorder="1" applyAlignment="1">
      <alignment horizontal="center" vertical="center"/>
    </xf>
    <xf numFmtId="0" fontId="1" fillId="0" borderId="6" xfId="5" applyBorder="1" applyAlignment="1">
      <alignment horizontal="center" vertical="center"/>
    </xf>
    <xf numFmtId="0" fontId="1" fillId="0" borderId="7" xfId="5" applyBorder="1" applyAlignment="1">
      <alignment horizontal="center" vertical="center"/>
    </xf>
    <xf numFmtId="0" fontId="1" fillId="0" borderId="8" xfId="5" applyBorder="1" applyAlignment="1">
      <alignment horizontal="center" vertical="center"/>
    </xf>
    <xf numFmtId="0" fontId="26" fillId="0" borderId="0" xfId="5" applyFont="1" applyAlignment="1">
      <alignment horizontal="center" vertical="center"/>
    </xf>
    <xf numFmtId="0" fontId="26" fillId="7" borderId="0" xfId="5" applyFont="1" applyFill="1" applyAlignment="1">
      <alignment horizontal="center" vertical="center"/>
    </xf>
    <xf numFmtId="0" fontId="64" fillId="7" borderId="0" xfId="1" applyFont="1" applyFill="1" applyAlignment="1" applyProtection="1">
      <alignment horizontal="left" vertical="top"/>
    </xf>
    <xf numFmtId="179" fontId="2" fillId="2" borderId="0" xfId="0" applyNumberFormat="1" applyFont="1" applyFill="1" applyBorder="1" applyAlignment="1">
      <alignment horizontal="right" vertical="center"/>
    </xf>
    <xf numFmtId="186" fontId="2" fillId="0" borderId="0" xfId="0" applyNumberFormat="1" applyFont="1" applyBorder="1" applyAlignment="1">
      <alignment horizontal="left" vertical="center"/>
    </xf>
    <xf numFmtId="186" fontId="2" fillId="0" borderId="16" xfId="0" applyNumberFormat="1" applyFont="1" applyBorder="1" applyAlignment="1">
      <alignment horizontal="left" vertical="center"/>
    </xf>
    <xf numFmtId="179" fontId="2" fillId="0" borderId="0" xfId="0" applyNumberFormat="1" applyFont="1" applyBorder="1" applyAlignment="1">
      <alignment horizontal="right" vertical="center"/>
    </xf>
    <xf numFmtId="0" fontId="11" fillId="0" borderId="1" xfId="0" applyFont="1" applyBorder="1" applyAlignment="1">
      <alignment horizontal="distributed" vertical="center" wrapText="1"/>
    </xf>
    <xf numFmtId="0" fontId="11" fillId="0" borderId="0" xfId="0" applyFont="1" applyBorder="1" applyAlignment="1">
      <alignment horizontal="distributed" vertical="center" wrapText="1"/>
    </xf>
    <xf numFmtId="0" fontId="11" fillId="0" borderId="7" xfId="0" applyFont="1" applyBorder="1" applyAlignment="1">
      <alignment horizontal="distributed" vertical="center" wrapText="1"/>
    </xf>
    <xf numFmtId="186" fontId="2" fillId="0" borderId="0" xfId="0" applyNumberFormat="1" applyFont="1" applyBorder="1" applyAlignment="1">
      <alignment horizontal="left" vertical="center" wrapText="1"/>
    </xf>
    <xf numFmtId="186" fontId="2" fillId="0" borderId="16" xfId="0" applyNumberFormat="1" applyFont="1" applyBorder="1" applyAlignment="1">
      <alignment horizontal="left" vertical="center" wrapText="1"/>
    </xf>
    <xf numFmtId="186" fontId="2" fillId="2" borderId="0" xfId="0" applyNumberFormat="1" applyFont="1" applyFill="1" applyBorder="1" applyAlignment="1">
      <alignment horizontal="left" vertical="center"/>
    </xf>
    <xf numFmtId="186" fontId="2" fillId="2" borderId="16" xfId="0" applyNumberFormat="1" applyFont="1" applyFill="1" applyBorder="1" applyAlignment="1">
      <alignment horizontal="left" vertical="center"/>
    </xf>
    <xf numFmtId="0" fontId="8" fillId="0" borderId="0" xfId="0" applyFont="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0" xfId="0" applyFont="1" applyBorder="1" applyAlignment="1">
      <alignment horizontal="left" vertical="center" shrinkToFit="1"/>
    </xf>
    <xf numFmtId="0" fontId="2" fillId="0" borderId="16" xfId="0" applyFont="1" applyBorder="1" applyAlignment="1">
      <alignment horizontal="left" vertical="center" shrinkToFit="1"/>
    </xf>
    <xf numFmtId="0" fontId="4" fillId="0" borderId="0" xfId="0" applyFont="1" applyBorder="1" applyAlignment="1">
      <alignment horizontal="distributed"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center" vertical="center" shrinkToFit="1"/>
    </xf>
    <xf numFmtId="0" fontId="4" fillId="0" borderId="0" xfId="0" applyFont="1" applyBorder="1" applyAlignment="1">
      <alignment horizontal="center" vertical="center" shrinkToFit="1"/>
    </xf>
    <xf numFmtId="0" fontId="2" fillId="0" borderId="0" xfId="0" applyFont="1" applyBorder="1" applyAlignment="1">
      <alignment horizontal="center" vertical="top" textRotation="255"/>
    </xf>
    <xf numFmtId="49" fontId="2" fillId="0" borderId="0"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2" fillId="0" borderId="0"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Border="1" applyAlignment="1">
      <alignment horizontal="left" vertical="center" indent="1"/>
    </xf>
    <xf numFmtId="0" fontId="2" fillId="0" borderId="16" xfId="0" applyFont="1" applyBorder="1" applyAlignment="1">
      <alignment horizontal="left" vertical="center" indent="1"/>
    </xf>
    <xf numFmtId="0" fontId="4" fillId="0" borderId="16" xfId="0" applyFont="1" applyBorder="1" applyAlignment="1">
      <alignment horizontal="center" vertical="center"/>
    </xf>
    <xf numFmtId="0" fontId="9" fillId="0" borderId="48" xfId="0" applyFont="1" applyBorder="1" applyAlignment="1">
      <alignment horizontal="distributed" vertical="center" justifyLastLine="1"/>
    </xf>
    <xf numFmtId="0" fontId="9" fillId="0" borderId="49" xfId="0" applyFont="1" applyBorder="1" applyAlignment="1">
      <alignment horizontal="distributed" vertical="center" justifyLastLine="1"/>
    </xf>
    <xf numFmtId="0" fontId="9" fillId="0" borderId="50" xfId="0" applyFont="1" applyBorder="1" applyAlignment="1">
      <alignment horizontal="distributed" vertical="center" justifyLastLine="1"/>
    </xf>
    <xf numFmtId="0" fontId="13" fillId="0" borderId="0" xfId="0" applyFont="1" applyBorder="1" applyAlignment="1">
      <alignment horizontal="center" vertical="center"/>
    </xf>
    <xf numFmtId="0" fontId="13" fillId="0" borderId="22" xfId="0" applyFont="1" applyBorder="1" applyAlignment="1">
      <alignment horizontal="center" vertical="center"/>
    </xf>
    <xf numFmtId="0" fontId="9" fillId="2" borderId="29" xfId="0" applyFont="1" applyFill="1" applyBorder="1" applyAlignment="1">
      <alignment vertical="center"/>
    </xf>
    <xf numFmtId="0" fontId="9" fillId="2" borderId="41" xfId="0" applyFont="1" applyFill="1" applyBorder="1" applyAlignment="1">
      <alignment vertical="center"/>
    </xf>
    <xf numFmtId="0" fontId="9" fillId="2" borderId="1" xfId="0" applyFont="1" applyFill="1" applyBorder="1" applyAlignment="1">
      <alignment vertical="center"/>
    </xf>
    <xf numFmtId="0" fontId="9" fillId="2" borderId="20" xfId="0" applyFont="1" applyFill="1" applyBorder="1" applyAlignment="1">
      <alignmen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0" xfId="0" applyFont="1" applyBorder="1" applyAlignment="1">
      <alignment vertical="center"/>
    </xf>
    <xf numFmtId="0" fontId="13" fillId="0" borderId="0" xfId="0" applyFont="1" applyAlignment="1">
      <alignment vertical="center"/>
    </xf>
    <xf numFmtId="0" fontId="13" fillId="0" borderId="16" xfId="0" applyFont="1" applyBorder="1" applyAlignment="1">
      <alignment vertical="center"/>
    </xf>
    <xf numFmtId="0" fontId="9" fillId="2" borderId="7" xfId="0" applyFont="1" applyFill="1" applyBorder="1" applyAlignment="1">
      <alignment vertical="center"/>
    </xf>
    <xf numFmtId="0" fontId="9" fillId="2" borderId="18" xfId="0" applyFont="1" applyFill="1" applyBorder="1" applyAlignment="1">
      <alignment vertical="center"/>
    </xf>
    <xf numFmtId="0" fontId="2" fillId="2" borderId="29" xfId="0" applyFont="1" applyFill="1" applyBorder="1" applyAlignment="1">
      <alignment vertical="center"/>
    </xf>
    <xf numFmtId="0" fontId="2" fillId="2" borderId="41" xfId="0" applyFont="1" applyFill="1" applyBorder="1" applyAlignment="1">
      <alignment vertical="center"/>
    </xf>
    <xf numFmtId="0" fontId="21" fillId="0" borderId="130" xfId="0" applyFont="1" applyBorder="1" applyAlignment="1">
      <alignment horizontal="center" vertical="center"/>
    </xf>
    <xf numFmtId="0" fontId="21" fillId="0" borderId="53" xfId="0" applyFont="1" applyBorder="1" applyAlignment="1">
      <alignment horizontal="center" vertical="center"/>
    </xf>
    <xf numFmtId="0" fontId="21" fillId="0" borderId="55" xfId="0" applyFont="1" applyBorder="1" applyAlignment="1">
      <alignment horizontal="center" vertical="center"/>
    </xf>
    <xf numFmtId="0" fontId="9" fillId="0" borderId="48" xfId="0" applyFont="1" applyBorder="1" applyAlignment="1">
      <alignment horizontal="center" vertical="center"/>
    </xf>
    <xf numFmtId="0" fontId="9" fillId="0" borderId="61" xfId="0" applyFont="1" applyBorder="1" applyAlignment="1">
      <alignment horizontal="center" vertical="center"/>
    </xf>
    <xf numFmtId="0" fontId="9" fillId="0" borderId="40" xfId="0" applyFont="1" applyBorder="1" applyAlignment="1">
      <alignment horizontal="center" vertical="center"/>
    </xf>
    <xf numFmtId="0" fontId="9" fillId="0" borderId="30"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5" fillId="0" borderId="130" xfId="0" applyFont="1" applyBorder="1" applyAlignment="1">
      <alignment horizontal="center" vertical="center"/>
    </xf>
    <xf numFmtId="0" fontId="5" fillId="0" borderId="53" xfId="0" applyFont="1" applyBorder="1" applyAlignment="1">
      <alignment horizontal="center" vertical="center"/>
    </xf>
    <xf numFmtId="0" fontId="5" fillId="0" borderId="55" xfId="0" applyFont="1" applyBorder="1" applyAlignment="1">
      <alignment horizontal="center" vertical="center"/>
    </xf>
    <xf numFmtId="0" fontId="9" fillId="0" borderId="52" xfId="0" applyFont="1" applyBorder="1" applyAlignment="1">
      <alignment horizontal="center" vertical="center" shrinkToFit="1"/>
    </xf>
    <xf numFmtId="0" fontId="9" fillId="0" borderId="50" xfId="0" applyFont="1" applyBorder="1" applyAlignment="1">
      <alignment horizontal="center" vertical="center" shrinkToFit="1"/>
    </xf>
    <xf numFmtId="0" fontId="9" fillId="0" borderId="45" xfId="0" applyFont="1" applyBorder="1" applyAlignment="1">
      <alignment horizontal="left" vertical="center"/>
    </xf>
    <xf numFmtId="0" fontId="9" fillId="0" borderId="46" xfId="0" applyFont="1" applyBorder="1" applyAlignment="1">
      <alignment horizontal="left"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28" xfId="0" applyFont="1" applyBorder="1" applyAlignment="1">
      <alignment horizontal="center" vertical="center"/>
    </xf>
    <xf numFmtId="0" fontId="9" fillId="0" borderId="41" xfId="0" applyFont="1" applyBorder="1" applyAlignment="1">
      <alignment horizontal="center" vertical="center"/>
    </xf>
    <xf numFmtId="0" fontId="13" fillId="0" borderId="13" xfId="0" applyFont="1" applyBorder="1" applyAlignment="1">
      <alignment horizontal="right"/>
    </xf>
    <xf numFmtId="0" fontId="2" fillId="0" borderId="13" xfId="0" applyFont="1" applyBorder="1" applyAlignment="1">
      <alignment horizontal="right"/>
    </xf>
    <xf numFmtId="0" fontId="9" fillId="0" borderId="45" xfId="0" applyFont="1" applyBorder="1" applyAlignment="1">
      <alignment horizontal="left" vertical="center" shrinkToFit="1"/>
    </xf>
    <xf numFmtId="0" fontId="9" fillId="0" borderId="44" xfId="0" applyFont="1" applyBorder="1" applyAlignment="1">
      <alignment horizontal="center" vertical="center" shrinkToFit="1"/>
    </xf>
    <xf numFmtId="0" fontId="9" fillId="0" borderId="45" xfId="0" applyFont="1" applyBorder="1" applyAlignment="1">
      <alignment horizontal="center" vertical="center" shrinkToFit="1"/>
    </xf>
    <xf numFmtId="0" fontId="21" fillId="0" borderId="0" xfId="0" applyFont="1" applyBorder="1" applyAlignment="1">
      <alignment horizontal="center" vertical="top" shrinkToFit="1"/>
    </xf>
    <xf numFmtId="0" fontId="21" fillId="0" borderId="16" xfId="0" applyFont="1" applyBorder="1" applyAlignment="1">
      <alignment horizontal="center" vertical="top" shrinkToFit="1"/>
    </xf>
    <xf numFmtId="0" fontId="21" fillId="0" borderId="22" xfId="0" applyFont="1" applyBorder="1" applyAlignment="1">
      <alignment horizontal="center" vertical="top" shrinkToFit="1"/>
    </xf>
    <xf numFmtId="0" fontId="21" fillId="0" borderId="25" xfId="0" applyFont="1" applyBorder="1" applyAlignment="1">
      <alignment horizontal="center" vertical="top"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8" xfId="0" applyFont="1" applyBorder="1" applyAlignment="1">
      <alignment horizontal="center" vertical="center"/>
    </xf>
    <xf numFmtId="49" fontId="2" fillId="0" borderId="0" xfId="0" applyNumberFormat="1" applyFont="1" applyBorder="1" applyAlignment="1">
      <alignment horizontal="left" vertical="center"/>
    </xf>
    <xf numFmtId="49" fontId="2" fillId="0" borderId="5" xfId="0" applyNumberFormat="1" applyFont="1" applyBorder="1" applyAlignment="1">
      <alignment horizontal="left" vertical="center"/>
    </xf>
    <xf numFmtId="58" fontId="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0" fontId="2" fillId="2" borderId="16" xfId="0" applyFont="1" applyFill="1" applyBorder="1" applyAlignment="1">
      <alignment horizontal="left" vertical="center"/>
    </xf>
    <xf numFmtId="0" fontId="2" fillId="0" borderId="1" xfId="0" applyFont="1" applyBorder="1" applyAlignment="1">
      <alignment horizontal="right" vertical="center"/>
    </xf>
    <xf numFmtId="0" fontId="2" fillId="0" borderId="0" xfId="0" applyFont="1" applyBorder="1" applyAlignment="1">
      <alignment horizontal="right" vertical="center"/>
    </xf>
    <xf numFmtId="0" fontId="2" fillId="0" borderId="4" xfId="0" applyNumberFormat="1" applyFont="1" applyBorder="1" applyAlignment="1">
      <alignment horizontal="center" vertical="center" shrinkToFit="1"/>
    </xf>
    <xf numFmtId="0" fontId="2" fillId="0" borderId="0" xfId="0" applyNumberFormat="1" applyFont="1" applyBorder="1" applyAlignment="1">
      <alignment horizontal="center" vertical="center" shrinkToFit="1"/>
    </xf>
    <xf numFmtId="186" fontId="2" fillId="0" borderId="0" xfId="0" applyNumberFormat="1" applyFont="1" applyFill="1" applyBorder="1" applyAlignment="1">
      <alignment horizontal="left" vertical="center" wrapText="1"/>
    </xf>
    <xf numFmtId="186" fontId="2" fillId="0" borderId="16" xfId="0" applyNumberFormat="1" applyFont="1" applyFill="1" applyBorder="1" applyAlignment="1">
      <alignment horizontal="left" vertical="center" wrapText="1"/>
    </xf>
    <xf numFmtId="0" fontId="14" fillId="0" borderId="0" xfId="0" applyFont="1" applyBorder="1" applyAlignment="1">
      <alignment horizontal="center" vertical="center"/>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5"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Border="1" applyAlignment="1">
      <alignment horizontal="left" vertical="center" indent="2" shrinkToFit="1"/>
    </xf>
    <xf numFmtId="0" fontId="2" fillId="0" borderId="16" xfId="0" applyFont="1" applyBorder="1" applyAlignment="1">
      <alignment horizontal="left" vertical="center" indent="2" shrinkToFi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3" xfId="0" applyFont="1" applyBorder="1" applyAlignment="1">
      <alignment horizontal="center" vertical="center" shrinkToFit="1"/>
    </xf>
    <xf numFmtId="0" fontId="9" fillId="0" borderId="0" xfId="9" applyFont="1" applyAlignment="1">
      <alignment horizontal="right"/>
    </xf>
    <xf numFmtId="0" fontId="9" fillId="0" borderId="0" xfId="9" applyFont="1" applyAlignment="1">
      <alignment horizontal="distributed"/>
    </xf>
    <xf numFmtId="0" fontId="9" fillId="0" borderId="0" xfId="9" applyFont="1" applyAlignment="1">
      <alignment horizontal="center" vertical="center"/>
    </xf>
    <xf numFmtId="0" fontId="9" fillId="0" borderId="0" xfId="9" applyFont="1" applyAlignment="1">
      <alignment horizontal="left"/>
    </xf>
    <xf numFmtId="0" fontId="9" fillId="0" borderId="0" xfId="9" applyFont="1" applyAlignment="1">
      <alignment horizontal="left" shrinkToFit="1"/>
    </xf>
    <xf numFmtId="0" fontId="22" fillId="0" borderId="0" xfId="9" applyFont="1" applyAlignment="1">
      <alignment horizontal="center"/>
    </xf>
    <xf numFmtId="0" fontId="2" fillId="0" borderId="0" xfId="9" applyFont="1" applyAlignment="1">
      <alignment horizontal="center"/>
    </xf>
    <xf numFmtId="0" fontId="5" fillId="0" borderId="132" xfId="9" applyFont="1" applyBorder="1" applyAlignment="1">
      <alignment horizontal="center" vertical="center"/>
    </xf>
    <xf numFmtId="0" fontId="5" fillId="0" borderId="137" xfId="9" applyFont="1" applyBorder="1" applyAlignment="1">
      <alignment horizontal="center" vertical="center"/>
    </xf>
    <xf numFmtId="0" fontId="5" fillId="0" borderId="134" xfId="9" applyFont="1" applyBorder="1" applyAlignment="1">
      <alignment horizontal="center" vertical="center"/>
    </xf>
    <xf numFmtId="0" fontId="5" fillId="0" borderId="138" xfId="9" applyFont="1" applyBorder="1" applyAlignment="1">
      <alignment horizontal="center" vertical="center"/>
    </xf>
    <xf numFmtId="0" fontId="5" fillId="0" borderId="135" xfId="9" applyFont="1" applyBorder="1" applyAlignment="1">
      <alignment horizontal="center" vertical="center"/>
    </xf>
    <xf numFmtId="0" fontId="5" fillId="0" borderId="139" xfId="9" applyFont="1" applyBorder="1" applyAlignment="1">
      <alignment horizontal="center" vertical="center"/>
    </xf>
    <xf numFmtId="0" fontId="10" fillId="0" borderId="132" xfId="9" applyFont="1" applyBorder="1" applyAlignment="1">
      <alignment horizontal="center" vertical="top"/>
    </xf>
    <xf numFmtId="0" fontId="5" fillId="2" borderId="134" xfId="9" applyFont="1" applyFill="1" applyBorder="1" applyAlignment="1">
      <alignment horizontal="center" vertical="center"/>
    </xf>
    <xf numFmtId="0" fontId="5" fillId="2" borderId="135" xfId="9" applyFont="1" applyFill="1" applyBorder="1" applyAlignment="1">
      <alignment horizontal="center" vertical="center"/>
    </xf>
    <xf numFmtId="0" fontId="5" fillId="0" borderId="27" xfId="9" applyFont="1" applyBorder="1" applyAlignment="1">
      <alignment horizontal="center" vertical="center"/>
    </xf>
    <xf numFmtId="0" fontId="5" fillId="2" borderId="68" xfId="9" applyFont="1" applyFill="1" applyBorder="1" applyAlignment="1">
      <alignment horizontal="center" vertical="center"/>
    </xf>
    <xf numFmtId="0" fontId="5" fillId="2" borderId="136" xfId="9" applyFont="1" applyFill="1" applyBorder="1" applyAlignment="1">
      <alignment horizontal="center" vertical="center"/>
    </xf>
    <xf numFmtId="186" fontId="2" fillId="0" borderId="2" xfId="9" applyNumberFormat="1" applyFont="1" applyBorder="1" applyAlignment="1">
      <alignment horizontal="right" vertical="center" shrinkToFit="1"/>
    </xf>
    <xf numFmtId="186" fontId="2" fillId="0" borderId="1" xfId="9" applyNumberFormat="1" applyFont="1" applyBorder="1" applyAlignment="1">
      <alignment horizontal="right" vertical="center" shrinkToFit="1"/>
    </xf>
    <xf numFmtId="186" fontId="2" fillId="0" borderId="6" xfId="9" applyNumberFormat="1" applyFont="1" applyBorder="1" applyAlignment="1">
      <alignment horizontal="right" vertical="center" shrinkToFit="1"/>
    </xf>
    <xf numFmtId="186" fontId="2" fillId="0" borderId="7" xfId="9" applyNumberFormat="1" applyFont="1" applyBorder="1" applyAlignment="1">
      <alignment horizontal="right" vertical="center" shrinkToFit="1"/>
    </xf>
    <xf numFmtId="0" fontId="2" fillId="0" borderId="2" xfId="9" applyFont="1" applyBorder="1" applyAlignment="1">
      <alignment horizontal="center" vertical="center" shrinkToFit="1"/>
    </xf>
    <xf numFmtId="0" fontId="2" fillId="0" borderId="1" xfId="9" applyFont="1" applyBorder="1" applyAlignment="1">
      <alignment horizontal="center" vertical="center" shrinkToFit="1"/>
    </xf>
    <xf numFmtId="0" fontId="2" fillId="0" borderId="3" xfId="9" applyFont="1" applyBorder="1" applyAlignment="1">
      <alignment horizontal="center" vertical="center" shrinkToFit="1"/>
    </xf>
    <xf numFmtId="0" fontId="2" fillId="0" borderId="6" xfId="9" applyFont="1" applyBorder="1" applyAlignment="1">
      <alignment horizontal="center" vertical="center" shrinkToFit="1"/>
    </xf>
    <xf numFmtId="0" fontId="2" fillId="0" borderId="7" xfId="9" applyFont="1" applyBorder="1" applyAlignment="1">
      <alignment horizontal="center" vertical="center" shrinkToFit="1"/>
    </xf>
    <xf numFmtId="0" fontId="2" fillId="0" borderId="8" xfId="9" applyFont="1" applyBorder="1" applyAlignment="1">
      <alignment horizontal="center" vertical="center" shrinkToFit="1"/>
    </xf>
    <xf numFmtId="0" fontId="4" fillId="0" borderId="28" xfId="9" applyFont="1" applyBorder="1" applyAlignment="1">
      <alignment horizontal="center" vertical="center" shrinkToFit="1"/>
    </xf>
    <xf numFmtId="0" fontId="4" fillId="0" borderId="29" xfId="9" applyFont="1" applyBorder="1" applyAlignment="1">
      <alignment horizontal="center" vertical="center" shrinkToFit="1"/>
    </xf>
    <xf numFmtId="0" fontId="4" fillId="0" borderId="30" xfId="9" applyFont="1" applyBorder="1" applyAlignment="1">
      <alignment horizontal="center" vertical="center" shrinkToFit="1"/>
    </xf>
    <xf numFmtId="0" fontId="2" fillId="0" borderId="27" xfId="9" applyFont="1" applyBorder="1" applyAlignment="1">
      <alignment horizontal="center" vertical="center" shrinkToFit="1"/>
    </xf>
    <xf numFmtId="0" fontId="2" fillId="0" borderId="27" xfId="9" applyFont="1" applyBorder="1" applyAlignment="1">
      <alignment horizontal="center" vertical="center"/>
    </xf>
    <xf numFmtId="0" fontId="2" fillId="6" borderId="27" xfId="9" applyFont="1" applyFill="1" applyBorder="1" applyAlignment="1">
      <alignment horizontal="center" vertical="center" shrinkToFit="1"/>
    </xf>
    <xf numFmtId="0" fontId="2" fillId="0" borderId="27" xfId="9" applyFont="1" applyBorder="1" applyAlignment="1">
      <alignment horizontal="center"/>
    </xf>
    <xf numFmtId="0" fontId="2" fillId="0" borderId="133" xfId="9" applyFont="1" applyBorder="1" applyAlignment="1">
      <alignment horizontal="center"/>
    </xf>
    <xf numFmtId="0" fontId="2" fillId="0" borderId="132" xfId="9" applyFont="1" applyBorder="1" applyAlignment="1">
      <alignment horizontal="center"/>
    </xf>
    <xf numFmtId="0" fontId="2" fillId="0" borderId="28" xfId="9" applyFont="1" applyBorder="1" applyAlignment="1">
      <alignment horizontal="center" vertical="center" shrinkToFit="1"/>
    </xf>
    <xf numFmtId="0" fontId="2" fillId="0" borderId="29" xfId="9" applyFont="1" applyBorder="1" applyAlignment="1">
      <alignment horizontal="center" vertical="center" shrinkToFit="1"/>
    </xf>
    <xf numFmtId="0" fontId="2" fillId="0" borderId="30" xfId="9" applyFont="1" applyBorder="1" applyAlignment="1">
      <alignment horizontal="center" vertical="center" shrinkToFit="1"/>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186" fontId="2" fillId="0" borderId="1" xfId="9" applyNumberFormat="1" applyFont="1" applyFill="1" applyBorder="1" applyAlignment="1">
      <alignment horizontal="left" vertical="center" shrinkToFit="1"/>
    </xf>
    <xf numFmtId="186" fontId="2" fillId="0" borderId="3" xfId="9" applyNumberFormat="1" applyFont="1" applyFill="1" applyBorder="1" applyAlignment="1">
      <alignment horizontal="left" vertical="center" shrinkToFit="1"/>
    </xf>
    <xf numFmtId="186" fontId="2" fillId="0" borderId="7" xfId="9" applyNumberFormat="1" applyFont="1" applyFill="1" applyBorder="1" applyAlignment="1">
      <alignment horizontal="left" vertical="center" shrinkToFit="1"/>
    </xf>
    <xf numFmtId="186" fontId="2" fillId="0" borderId="8" xfId="9" applyNumberFormat="1" applyFont="1" applyFill="1" applyBorder="1" applyAlignment="1">
      <alignment horizontal="left" vertical="center" shrinkToFit="1"/>
    </xf>
    <xf numFmtId="0" fontId="2" fillId="0" borderId="7" xfId="9" applyFont="1" applyBorder="1" applyAlignment="1">
      <alignment horizontal="center" vertical="center"/>
    </xf>
    <xf numFmtId="0" fontId="5" fillId="0" borderId="12" xfId="9" applyFont="1" applyBorder="1" applyAlignment="1">
      <alignment horizontal="center" vertical="center"/>
    </xf>
    <xf numFmtId="0" fontId="5" fillId="0" borderId="13" xfId="9" applyFont="1" applyBorder="1" applyAlignment="1">
      <alignment horizontal="center" vertical="center"/>
    </xf>
    <xf numFmtId="0" fontId="5" fillId="0" borderId="15" xfId="9" applyFont="1" applyBorder="1" applyAlignment="1">
      <alignment horizontal="center" vertical="center"/>
    </xf>
    <xf numFmtId="0" fontId="5" fillId="0" borderId="0" xfId="9" applyFont="1" applyBorder="1" applyAlignment="1">
      <alignment horizontal="center" vertical="center"/>
    </xf>
    <xf numFmtId="0" fontId="5" fillId="0" borderId="21" xfId="9" applyFont="1" applyBorder="1" applyAlignment="1">
      <alignment horizontal="center" vertical="center"/>
    </xf>
    <xf numFmtId="0" fontId="5" fillId="0" borderId="22" xfId="9" applyFont="1" applyBorder="1" applyAlignment="1">
      <alignment horizontal="center" vertical="center"/>
    </xf>
    <xf numFmtId="0" fontId="39" fillId="0" borderId="0" xfId="8" applyFont="1" applyFill="1" applyBorder="1" applyAlignment="1">
      <alignment horizontal="left" vertical="center" shrinkToFit="1"/>
    </xf>
    <xf numFmtId="186" fontId="34" fillId="0" borderId="29" xfId="8" applyNumberFormat="1" applyFont="1" applyFill="1" applyBorder="1" applyAlignment="1">
      <alignment horizontal="right" vertical="center"/>
    </xf>
    <xf numFmtId="0" fontId="0" fillId="0" borderId="29" xfId="0" applyBorder="1" applyAlignment="1">
      <alignment horizontal="right" vertical="center"/>
    </xf>
    <xf numFmtId="0" fontId="34" fillId="0" borderId="28" xfId="8" applyFont="1" applyFill="1" applyBorder="1" applyAlignment="1">
      <alignment horizontal="left" vertical="center" shrinkToFit="1"/>
    </xf>
    <xf numFmtId="0" fontId="34" fillId="0" borderId="30" xfId="8" applyFont="1" applyFill="1" applyBorder="1" applyAlignment="1">
      <alignment horizontal="left" vertical="center" shrinkToFit="1"/>
    </xf>
    <xf numFmtId="0" fontId="34" fillId="0" borderId="28" xfId="8" applyFont="1" applyFill="1" applyBorder="1" applyAlignment="1">
      <alignment horizontal="center" vertical="center" shrinkToFit="1"/>
    </xf>
    <xf numFmtId="0" fontId="34" fillId="0" borderId="29" xfId="8" applyFont="1" applyFill="1" applyBorder="1" applyAlignment="1">
      <alignment horizontal="center" vertical="center" shrinkToFit="1"/>
    </xf>
    <xf numFmtId="0" fontId="34" fillId="0" borderId="30" xfId="8" applyFont="1" applyFill="1" applyBorder="1" applyAlignment="1">
      <alignment horizontal="center" vertical="center" shrinkToFit="1"/>
    </xf>
    <xf numFmtId="205" fontId="34" fillId="6" borderId="28" xfId="8" applyNumberFormat="1" applyFont="1" applyFill="1" applyBorder="1" applyAlignment="1">
      <alignment horizontal="center" vertical="center" shrinkToFit="1"/>
    </xf>
    <xf numFmtId="205" fontId="34" fillId="6" borderId="29" xfId="8" applyNumberFormat="1" applyFont="1" applyFill="1" applyBorder="1" applyAlignment="1">
      <alignment horizontal="center" vertical="center" shrinkToFit="1"/>
    </xf>
    <xf numFmtId="205" fontId="34" fillId="6" borderId="30" xfId="8" applyNumberFormat="1" applyFont="1" applyFill="1" applyBorder="1" applyAlignment="1">
      <alignment horizontal="center" vertical="center" shrinkToFit="1"/>
    </xf>
    <xf numFmtId="0" fontId="34" fillId="0" borderId="29" xfId="8" applyFont="1" applyFill="1" applyBorder="1" applyAlignment="1">
      <alignment horizontal="left" vertical="center"/>
    </xf>
    <xf numFmtId="0" fontId="34" fillId="0" borderId="4" xfId="8" applyFont="1" applyFill="1" applyBorder="1" applyAlignment="1">
      <alignment horizontal="center" vertical="center" shrinkToFit="1"/>
    </xf>
    <xf numFmtId="0" fontId="34" fillId="0" borderId="0" xfId="8" applyFont="1" applyFill="1" applyBorder="1" applyAlignment="1">
      <alignment horizontal="center" vertical="center" shrinkToFit="1"/>
    </xf>
    <xf numFmtId="0" fontId="34" fillId="0" borderId="5" xfId="8" applyFont="1" applyFill="1" applyBorder="1" applyAlignment="1">
      <alignment horizontal="center" vertical="center" shrinkToFit="1"/>
    </xf>
    <xf numFmtId="186" fontId="34" fillId="0" borderId="28" xfId="8" applyNumberFormat="1" applyFont="1" applyFill="1" applyBorder="1" applyAlignment="1">
      <alignment horizontal="right" vertical="center" shrinkToFit="1"/>
    </xf>
    <xf numFmtId="186" fontId="34" fillId="0" borderId="29" xfId="8" applyNumberFormat="1" applyFont="1" applyFill="1" applyBorder="1" applyAlignment="1">
      <alignment horizontal="right" vertical="center" shrinkToFit="1"/>
    </xf>
    <xf numFmtId="0" fontId="38" fillId="0" borderId="2" xfId="8" applyFont="1" applyFill="1" applyBorder="1" applyAlignment="1">
      <alignment horizontal="center" vertical="center" shrinkToFit="1"/>
    </xf>
    <xf numFmtId="0" fontId="38" fillId="0" borderId="1" xfId="8" applyFont="1" applyFill="1" applyBorder="1" applyAlignment="1">
      <alignment horizontal="center" vertical="center" shrinkToFit="1"/>
    </xf>
    <xf numFmtId="0" fontId="38" fillId="0" borderId="3" xfId="8" applyFont="1" applyFill="1" applyBorder="1" applyAlignment="1">
      <alignment horizontal="center" vertical="center" shrinkToFit="1"/>
    </xf>
    <xf numFmtId="205" fontId="34" fillId="6" borderId="28" xfId="2" applyNumberFormat="1" applyFont="1" applyFill="1" applyBorder="1" applyAlignment="1">
      <alignment horizontal="center" vertical="center" shrinkToFit="1"/>
    </xf>
    <xf numFmtId="205" fontId="34" fillId="6" borderId="29" xfId="2" applyNumberFormat="1" applyFont="1" applyFill="1" applyBorder="1" applyAlignment="1">
      <alignment horizontal="center" vertical="center" shrinkToFit="1"/>
    </xf>
    <xf numFmtId="205" fontId="34" fillId="6" borderId="30" xfId="2" applyNumberFormat="1" applyFont="1" applyFill="1" applyBorder="1" applyAlignment="1">
      <alignment horizontal="center" vertical="center" shrinkToFit="1"/>
    </xf>
    <xf numFmtId="192" fontId="34" fillId="2" borderId="6" xfId="8" applyNumberFormat="1" applyFont="1" applyFill="1" applyBorder="1" applyAlignment="1">
      <alignment horizontal="center" vertical="center" shrinkToFit="1"/>
    </xf>
    <xf numFmtId="192" fontId="34" fillId="2" borderId="7" xfId="8" applyNumberFormat="1" applyFont="1" applyFill="1" applyBorder="1" applyAlignment="1">
      <alignment horizontal="center" vertical="center" shrinkToFit="1"/>
    </xf>
    <xf numFmtId="192" fontId="34" fillId="2" borderId="8" xfId="8" applyNumberFormat="1" applyFont="1" applyFill="1" applyBorder="1" applyAlignment="1">
      <alignment horizontal="center" vertical="center" shrinkToFit="1"/>
    </xf>
    <xf numFmtId="0" fontId="39" fillId="0" borderId="0" xfId="8" applyFont="1" applyFill="1" applyBorder="1" applyAlignment="1">
      <alignment horizontal="left" vertical="center" wrapText="1"/>
    </xf>
    <xf numFmtId="186" fontId="34" fillId="0" borderId="29" xfId="8" applyNumberFormat="1" applyFont="1" applyFill="1" applyBorder="1" applyAlignment="1">
      <alignment horizontal="left" vertical="center"/>
    </xf>
    <xf numFmtId="205" fontId="34" fillId="2" borderId="6" xfId="8" applyNumberFormat="1" applyFont="1" applyFill="1" applyBorder="1" applyAlignment="1">
      <alignment horizontal="center" vertical="center" shrinkToFit="1"/>
    </xf>
    <xf numFmtId="205" fontId="34" fillId="2" borderId="7" xfId="8" applyNumberFormat="1" applyFont="1" applyFill="1" applyBorder="1" applyAlignment="1">
      <alignment horizontal="center" vertical="center" shrinkToFit="1"/>
    </xf>
    <xf numFmtId="205" fontId="34" fillId="2" borderId="8" xfId="8" applyNumberFormat="1" applyFont="1" applyFill="1" applyBorder="1" applyAlignment="1">
      <alignment horizontal="center" vertical="center" shrinkToFit="1"/>
    </xf>
    <xf numFmtId="0" fontId="34" fillId="2" borderId="28" xfId="8" applyFont="1" applyFill="1" applyBorder="1" applyAlignment="1">
      <alignment horizontal="center" vertical="center" shrinkToFit="1"/>
    </xf>
    <xf numFmtId="0" fontId="34" fillId="2" borderId="29" xfId="8" applyFont="1" applyFill="1" applyBorder="1" applyAlignment="1">
      <alignment horizontal="center" vertical="center" shrinkToFit="1"/>
    </xf>
    <xf numFmtId="0" fontId="34" fillId="2" borderId="30" xfId="8" applyFont="1" applyFill="1" applyBorder="1" applyAlignment="1">
      <alignment horizontal="center" vertical="center" shrinkToFit="1"/>
    </xf>
    <xf numFmtId="0" fontId="34" fillId="2" borderId="2" xfId="8" applyFont="1" applyFill="1" applyBorder="1" applyAlignment="1">
      <alignment horizontal="center" vertical="center" shrinkToFit="1"/>
    </xf>
    <xf numFmtId="0" fontId="34" fillId="2" borderId="1" xfId="8" applyFont="1" applyFill="1" applyBorder="1" applyAlignment="1">
      <alignment horizontal="center" vertical="center" shrinkToFit="1"/>
    </xf>
    <xf numFmtId="0" fontId="34" fillId="2" borderId="3" xfId="8" applyFont="1" applyFill="1" applyBorder="1" applyAlignment="1">
      <alignment horizontal="center" vertical="center" shrinkToFit="1"/>
    </xf>
    <xf numFmtId="0" fontId="35" fillId="0" borderId="0" xfId="12" applyFont="1" applyFill="1" applyAlignment="1">
      <alignment horizontal="center" vertical="center"/>
    </xf>
    <xf numFmtId="0" fontId="34" fillId="2" borderId="4" xfId="8" applyFont="1" applyFill="1" applyBorder="1" applyAlignment="1">
      <alignment horizontal="center" vertical="center" shrinkToFit="1"/>
    </xf>
    <xf numFmtId="0" fontId="34" fillId="2" borderId="0" xfId="8" applyFont="1" applyFill="1" applyBorder="1" applyAlignment="1">
      <alignment horizontal="center" vertical="center" shrinkToFit="1"/>
    </xf>
    <xf numFmtId="0" fontId="34" fillId="2" borderId="5" xfId="8" applyFont="1" applyFill="1" applyBorder="1" applyAlignment="1">
      <alignment horizontal="center" vertical="center" shrinkToFit="1"/>
    </xf>
    <xf numFmtId="205" fontId="34" fillId="0" borderId="28" xfId="8" applyNumberFormat="1" applyFont="1" applyFill="1" applyBorder="1" applyAlignment="1">
      <alignment horizontal="center" vertical="center" shrinkToFit="1"/>
    </xf>
    <xf numFmtId="205" fontId="34" fillId="0" borderId="29" xfId="8" applyNumberFormat="1" applyFont="1" applyFill="1" applyBorder="1" applyAlignment="1">
      <alignment horizontal="center" vertical="center" shrinkToFit="1"/>
    </xf>
    <xf numFmtId="205" fontId="34" fillId="0" borderId="30" xfId="8" applyNumberFormat="1" applyFont="1" applyFill="1" applyBorder="1" applyAlignment="1">
      <alignment horizontal="center" vertical="center" shrinkToFit="1"/>
    </xf>
    <xf numFmtId="192" fontId="34" fillId="0" borderId="6" xfId="8" applyNumberFormat="1" applyFont="1" applyFill="1" applyBorder="1" applyAlignment="1">
      <alignment horizontal="center" vertical="center" shrinkToFit="1"/>
    </xf>
    <xf numFmtId="192" fontId="34" fillId="0" borderId="7" xfId="8" applyNumberFormat="1" applyFont="1" applyFill="1" applyBorder="1" applyAlignment="1">
      <alignment horizontal="center" vertical="center" shrinkToFit="1"/>
    </xf>
    <xf numFmtId="192" fontId="34" fillId="0" borderId="8" xfId="8" applyNumberFormat="1" applyFont="1" applyFill="1" applyBorder="1" applyAlignment="1">
      <alignment horizontal="center" vertical="center" shrinkToFit="1"/>
    </xf>
    <xf numFmtId="192" fontId="34" fillId="6" borderId="6" xfId="8" applyNumberFormat="1" applyFont="1" applyFill="1" applyBorder="1" applyAlignment="1">
      <alignment horizontal="center" vertical="center" shrinkToFit="1"/>
    </xf>
    <xf numFmtId="192" fontId="34" fillId="6" borderId="7" xfId="8" applyNumberFormat="1" applyFont="1" applyFill="1" applyBorder="1" applyAlignment="1">
      <alignment horizontal="center" vertical="center" shrinkToFit="1"/>
    </xf>
    <xf numFmtId="192" fontId="34" fillId="6" borderId="8" xfId="8" applyNumberFormat="1" applyFont="1" applyFill="1" applyBorder="1" applyAlignment="1">
      <alignment horizontal="center" vertical="center" shrinkToFit="1"/>
    </xf>
    <xf numFmtId="0" fontId="34" fillId="0" borderId="0" xfId="8" applyFont="1" applyFill="1" applyAlignment="1">
      <alignment horizontal="center" vertical="center"/>
    </xf>
    <xf numFmtId="0" fontId="34" fillId="0" borderId="0" xfId="8" applyNumberFormat="1" applyFont="1" applyFill="1" applyBorder="1" applyAlignment="1">
      <alignment horizontal="center" vertical="center" shrinkToFit="1"/>
    </xf>
    <xf numFmtId="0" fontId="34" fillId="0" borderId="7" xfId="8" applyFont="1" applyFill="1" applyBorder="1" applyAlignment="1">
      <alignment horizontal="left" vertical="center"/>
    </xf>
    <xf numFmtId="0" fontId="34" fillId="0" borderId="0" xfId="7" applyFont="1" applyFill="1" applyAlignment="1">
      <alignment horizontal="left"/>
    </xf>
    <xf numFmtId="0" fontId="34" fillId="6" borderId="0" xfId="7" applyFont="1" applyFill="1" applyAlignment="1">
      <alignment horizontal="left" shrinkToFit="1"/>
    </xf>
    <xf numFmtId="0" fontId="34" fillId="0" borderId="7" xfId="7" applyFont="1" applyFill="1" applyBorder="1" applyAlignment="1">
      <alignment horizontal="left" vertical="top"/>
    </xf>
    <xf numFmtId="0" fontId="34" fillId="0" borderId="7" xfId="7" applyFont="1" applyBorder="1" applyAlignment="1">
      <alignment horizontal="left" vertical="top" shrinkToFit="1"/>
    </xf>
    <xf numFmtId="0" fontId="34" fillId="0" borderId="29" xfId="7" applyFont="1" applyFill="1" applyBorder="1" applyAlignment="1">
      <alignment horizontal="left" vertical="center"/>
    </xf>
    <xf numFmtId="192" fontId="34" fillId="2" borderId="29" xfId="7" applyNumberFormat="1" applyFont="1" applyFill="1" applyBorder="1" applyAlignment="1">
      <alignment horizontal="left" vertical="center"/>
    </xf>
    <xf numFmtId="0" fontId="34" fillId="0" borderId="7" xfId="7" applyFont="1" applyBorder="1" applyAlignment="1">
      <alignment horizontal="left" vertical="center"/>
    </xf>
    <xf numFmtId="0" fontId="34" fillId="0" borderId="7" xfId="7" applyFont="1" applyBorder="1" applyAlignment="1">
      <alignment horizontal="left" vertical="center" shrinkToFit="1"/>
    </xf>
    <xf numFmtId="0" fontId="34" fillId="0" borderId="29" xfId="7" applyFont="1" applyBorder="1" applyAlignment="1">
      <alignment horizontal="left" vertical="center" shrinkToFit="1"/>
    </xf>
    <xf numFmtId="186" fontId="34" fillId="2" borderId="0" xfId="12" applyNumberFormat="1" applyFont="1" applyFill="1" applyAlignment="1">
      <alignment horizontal="distributed" vertical="distributed" indent="2"/>
    </xf>
    <xf numFmtId="192" fontId="34" fillId="0" borderId="29" xfId="7" applyNumberFormat="1" applyFont="1" applyFill="1" applyBorder="1" applyAlignment="1">
      <alignment horizontal="left" vertical="center"/>
    </xf>
    <xf numFmtId="0" fontId="38" fillId="2" borderId="2" xfId="8" applyFont="1" applyFill="1" applyBorder="1" applyAlignment="1">
      <alignment horizontal="center" vertical="center" shrinkToFit="1"/>
    </xf>
    <xf numFmtId="0" fontId="38" fillId="2" borderId="1" xfId="8" applyFont="1" applyFill="1" applyBorder="1" applyAlignment="1">
      <alignment horizontal="center" vertical="center" shrinkToFit="1"/>
    </xf>
    <xf numFmtId="0" fontId="38" fillId="2" borderId="3" xfId="8" applyFont="1" applyFill="1" applyBorder="1" applyAlignment="1">
      <alignment horizontal="center" vertical="center" shrinkToFit="1"/>
    </xf>
    <xf numFmtId="205" fontId="34" fillId="2" borderId="28" xfId="8" applyNumberFormat="1" applyFont="1" applyFill="1" applyBorder="1" applyAlignment="1">
      <alignment horizontal="center" vertical="center" shrinkToFit="1"/>
    </xf>
    <xf numFmtId="205" fontId="34" fillId="2" borderId="29" xfId="8" applyNumberFormat="1" applyFont="1" applyFill="1" applyBorder="1" applyAlignment="1">
      <alignment horizontal="center" vertical="center" shrinkToFit="1"/>
    </xf>
    <xf numFmtId="205" fontId="34" fillId="2" borderId="30" xfId="8" applyNumberFormat="1" applyFont="1" applyFill="1" applyBorder="1" applyAlignment="1">
      <alignment horizontal="center" vertical="center" shrinkToFit="1"/>
    </xf>
    <xf numFmtId="0" fontId="34" fillId="2" borderId="28" xfId="8" applyFont="1" applyFill="1" applyBorder="1" applyAlignment="1">
      <alignment vertical="center" shrinkToFit="1"/>
    </xf>
    <xf numFmtId="0" fontId="34" fillId="2" borderId="29" xfId="8" applyFont="1" applyFill="1" applyBorder="1" applyAlignment="1">
      <alignment vertical="center" shrinkToFit="1"/>
    </xf>
    <xf numFmtId="0" fontId="34" fillId="2" borderId="30" xfId="8" applyFont="1" applyFill="1" applyBorder="1" applyAlignment="1">
      <alignment vertical="center" shrinkToFit="1"/>
    </xf>
    <xf numFmtId="186" fontId="34" fillId="2" borderId="28" xfId="8" applyNumberFormat="1" applyFont="1" applyFill="1" applyBorder="1" applyAlignment="1">
      <alignment horizontal="center" vertical="center" shrinkToFit="1"/>
    </xf>
    <xf numFmtId="186" fontId="34" fillId="2" borderId="29" xfId="8" applyNumberFormat="1" applyFont="1" applyFill="1" applyBorder="1" applyAlignment="1">
      <alignment horizontal="center" vertical="center" shrinkToFit="1"/>
    </xf>
    <xf numFmtId="0" fontId="67" fillId="0" borderId="27" xfId="0" applyFont="1" applyBorder="1" applyAlignment="1">
      <alignment horizontal="center" vertical="center" shrinkToFit="1"/>
    </xf>
    <xf numFmtId="0" fontId="67" fillId="2" borderId="27" xfId="0" applyFont="1" applyFill="1" applyBorder="1" applyAlignment="1">
      <alignment horizontal="distributed" vertical="center" shrinkToFit="1"/>
    </xf>
    <xf numFmtId="0" fontId="77" fillId="0" borderId="0" xfId="0" applyFont="1" applyAlignment="1">
      <alignment horizontal="center"/>
    </xf>
    <xf numFmtId="0" fontId="67" fillId="0" borderId="9" xfId="0" applyFont="1" applyBorder="1" applyAlignment="1">
      <alignment horizontal="center" vertical="center" shrinkToFit="1"/>
    </xf>
    <xf numFmtId="0" fontId="71" fillId="0" borderId="28" xfId="0" applyFont="1" applyBorder="1" applyAlignment="1">
      <alignment horizontal="center" vertical="center" wrapText="1" shrinkToFit="1"/>
    </xf>
    <xf numFmtId="0" fontId="71" fillId="0" borderId="30" xfId="0" applyFont="1" applyBorder="1" applyAlignment="1">
      <alignment horizontal="center" vertical="center" shrinkToFit="1"/>
    </xf>
    <xf numFmtId="186" fontId="67" fillId="0" borderId="1" xfId="0" applyNumberFormat="1" applyFont="1" applyBorder="1" applyAlignment="1">
      <alignment horizontal="center" vertical="center" wrapText="1"/>
    </xf>
    <xf numFmtId="186" fontId="67" fillId="0" borderId="3" xfId="0" applyNumberFormat="1" applyFont="1" applyBorder="1" applyAlignment="1">
      <alignment horizontal="center" vertical="center" wrapText="1"/>
    </xf>
    <xf numFmtId="186" fontId="67" fillId="0" borderId="7" xfId="0" applyNumberFormat="1" applyFont="1" applyBorder="1" applyAlignment="1">
      <alignment horizontal="center" vertical="center" wrapText="1"/>
    </xf>
    <xf numFmtId="186" fontId="67" fillId="0" borderId="8" xfId="0" applyNumberFormat="1" applyFont="1" applyBorder="1" applyAlignment="1">
      <alignment horizontal="center" vertical="center" wrapText="1"/>
    </xf>
    <xf numFmtId="0" fontId="67" fillId="0" borderId="28" xfId="0" applyFont="1" applyBorder="1" applyAlignment="1">
      <alignment horizontal="center" vertical="center" shrinkToFit="1"/>
    </xf>
    <xf numFmtId="0" fontId="67" fillId="0" borderId="29" xfId="0" applyFont="1" applyBorder="1" applyAlignment="1">
      <alignment horizontal="center" vertical="center" shrinkToFit="1"/>
    </xf>
    <xf numFmtId="0" fontId="67" fillId="0" borderId="30" xfId="0" applyFont="1" applyBorder="1" applyAlignment="1">
      <alignment horizontal="center" vertical="center" shrinkToFit="1"/>
    </xf>
    <xf numFmtId="0" fontId="70" fillId="0" borderId="28" xfId="0" applyFont="1" applyBorder="1" applyAlignment="1">
      <alignment horizontal="center" vertical="center" wrapText="1"/>
    </xf>
    <xf numFmtId="0" fontId="70" fillId="0" borderId="30" xfId="0" applyFont="1" applyBorder="1" applyAlignment="1">
      <alignment horizontal="center" vertical="center" wrapText="1"/>
    </xf>
    <xf numFmtId="0" fontId="70" fillId="0" borderId="27" xfId="0" applyFont="1" applyBorder="1" applyAlignment="1">
      <alignment horizontal="center" textRotation="255" wrapText="1"/>
    </xf>
    <xf numFmtId="0" fontId="71" fillId="0" borderId="30" xfId="0" applyFont="1" applyBorder="1" applyAlignment="1">
      <alignment horizontal="center" vertical="center" wrapText="1" shrinkToFit="1"/>
    </xf>
    <xf numFmtId="0" fontId="71" fillId="6" borderId="28" xfId="0" applyFont="1" applyFill="1" applyBorder="1" applyAlignment="1">
      <alignment horizontal="center" vertical="center" wrapText="1" shrinkToFit="1"/>
    </xf>
    <xf numFmtId="0" fontId="71" fillId="6" borderId="30" xfId="0" applyFont="1" applyFill="1" applyBorder="1" applyAlignment="1">
      <alignment horizontal="center" vertical="center" shrinkToFit="1"/>
    </xf>
    <xf numFmtId="0" fontId="67" fillId="6" borderId="27" xfId="0" applyFont="1" applyFill="1" applyBorder="1" applyAlignment="1">
      <alignment horizontal="center" vertical="center" shrinkToFit="1"/>
    </xf>
    <xf numFmtId="186" fontId="67" fillId="6" borderId="27" xfId="0" applyNumberFormat="1" applyFont="1" applyFill="1" applyBorder="1" applyAlignment="1">
      <alignment horizontal="center" vertical="center" shrinkToFit="1"/>
    </xf>
    <xf numFmtId="0" fontId="67" fillId="2" borderId="28" xfId="0" applyFont="1" applyFill="1" applyBorder="1" applyAlignment="1">
      <alignment horizontal="distributed" vertical="center" shrinkToFit="1"/>
    </xf>
    <xf numFmtId="0" fontId="67" fillId="2" borderId="29" xfId="0" applyFont="1" applyFill="1" applyBorder="1" applyAlignment="1">
      <alignment horizontal="distributed" vertical="center" shrinkToFit="1"/>
    </xf>
    <xf numFmtId="0" fontId="67" fillId="2" borderId="30" xfId="0" applyFont="1" applyFill="1" applyBorder="1" applyAlignment="1">
      <alignment horizontal="distributed" vertical="center" shrinkToFit="1"/>
    </xf>
    <xf numFmtId="0" fontId="67" fillId="6" borderId="28" xfId="0" applyFont="1" applyFill="1" applyBorder="1" applyAlignment="1">
      <alignment horizontal="center" vertical="center" shrinkToFit="1"/>
    </xf>
    <xf numFmtId="0" fontId="67" fillId="6" borderId="29" xfId="0" applyFont="1" applyFill="1" applyBorder="1" applyAlignment="1">
      <alignment horizontal="center" vertical="center" shrinkToFit="1"/>
    </xf>
    <xf numFmtId="0" fontId="67" fillId="6" borderId="30" xfId="0" applyFont="1" applyFill="1" applyBorder="1" applyAlignment="1">
      <alignment horizontal="center" vertical="center" shrinkToFit="1"/>
    </xf>
    <xf numFmtId="0" fontId="67" fillId="6" borderId="9" xfId="0" applyFont="1" applyFill="1" applyBorder="1" applyAlignment="1">
      <alignment horizontal="center" vertical="center" shrinkToFit="1"/>
    </xf>
    <xf numFmtId="0" fontId="70" fillId="6" borderId="28" xfId="0" applyFont="1" applyFill="1" applyBorder="1" applyAlignment="1">
      <alignment horizontal="center" vertical="center" wrapText="1"/>
    </xf>
    <xf numFmtId="0" fontId="70" fillId="6" borderId="30" xfId="0" applyFont="1" applyFill="1" applyBorder="1" applyAlignment="1">
      <alignment horizontal="center" vertical="center" wrapText="1"/>
    </xf>
    <xf numFmtId="0" fontId="67" fillId="6" borderId="27" xfId="0" applyFont="1" applyFill="1" applyBorder="1" applyAlignment="1">
      <alignment horizontal="center" vertical="center" textRotation="255" shrinkToFit="1"/>
    </xf>
    <xf numFmtId="0" fontId="67" fillId="0" borderId="2" xfId="0" applyFont="1" applyBorder="1" applyAlignment="1">
      <alignment horizontal="center" vertical="center" shrinkToFit="1"/>
    </xf>
    <xf numFmtId="0" fontId="67" fillId="0" borderId="1" xfId="0" applyFont="1" applyBorder="1" applyAlignment="1">
      <alignment horizontal="center" vertical="center" shrinkToFit="1"/>
    </xf>
    <xf numFmtId="0" fontId="67" fillId="0" borderId="3" xfId="0" applyFont="1" applyBorder="1" applyAlignment="1">
      <alignment horizontal="center" vertical="center" shrinkToFit="1"/>
    </xf>
    <xf numFmtId="0" fontId="67" fillId="0" borderId="27" xfId="0" applyFont="1" applyBorder="1" applyAlignment="1">
      <alignment horizontal="center" vertical="center"/>
    </xf>
    <xf numFmtId="0" fontId="67" fillId="6" borderId="27" xfId="0" applyFont="1" applyFill="1" applyBorder="1" applyAlignment="1" applyProtection="1">
      <alignment horizontal="center" vertical="center" shrinkToFit="1"/>
    </xf>
    <xf numFmtId="186" fontId="67" fillId="6" borderId="27" xfId="0" applyNumberFormat="1" applyFont="1" applyFill="1" applyBorder="1" applyAlignment="1" applyProtection="1">
      <alignment horizontal="center" vertical="center" shrinkToFit="1"/>
    </xf>
    <xf numFmtId="0" fontId="71" fillId="6" borderId="28" xfId="0" applyFont="1" applyFill="1" applyBorder="1" applyAlignment="1" applyProtection="1">
      <alignment horizontal="center" vertical="center" wrapText="1" shrinkToFit="1"/>
    </xf>
    <xf numFmtId="0" fontId="71" fillId="6" borderId="30" xfId="0" applyFont="1" applyFill="1" applyBorder="1" applyAlignment="1" applyProtection="1">
      <alignment horizontal="center" vertical="center" shrinkToFit="1"/>
    </xf>
    <xf numFmtId="0" fontId="67" fillId="6" borderId="9" xfId="0" applyFont="1" applyFill="1" applyBorder="1" applyAlignment="1" applyProtection="1">
      <alignment horizontal="center" vertical="center" shrinkToFit="1"/>
    </xf>
    <xf numFmtId="0" fontId="67" fillId="6" borderId="27" xfId="0" applyFont="1" applyFill="1" applyBorder="1" applyAlignment="1" applyProtection="1">
      <alignment horizontal="center" vertical="center" textRotation="255" shrinkToFit="1"/>
    </xf>
    <xf numFmtId="0" fontId="67" fillId="0" borderId="9" xfId="0" applyFont="1" applyBorder="1" applyAlignment="1">
      <alignment horizontal="center" vertical="center"/>
    </xf>
    <xf numFmtId="0" fontId="70" fillId="6" borderId="28" xfId="0" applyFont="1" applyFill="1" applyBorder="1" applyAlignment="1" applyProtection="1">
      <alignment horizontal="center" vertical="center" wrapText="1"/>
    </xf>
    <xf numFmtId="0" fontId="70" fillId="6" borderId="30" xfId="0" applyFont="1" applyFill="1" applyBorder="1" applyAlignment="1" applyProtection="1">
      <alignment horizontal="center" vertical="center" wrapText="1"/>
    </xf>
    <xf numFmtId="0" fontId="67" fillId="6" borderId="28" xfId="0" applyFont="1" applyFill="1" applyBorder="1" applyAlignment="1" applyProtection="1">
      <alignment horizontal="center" vertical="center" shrinkToFit="1"/>
    </xf>
    <xf numFmtId="0" fontId="67" fillId="6" borderId="29" xfId="0" applyFont="1" applyFill="1" applyBorder="1" applyAlignment="1" applyProtection="1">
      <alignment horizontal="center" vertical="center" shrinkToFit="1"/>
    </xf>
    <xf numFmtId="0" fontId="67" fillId="6" borderId="30" xfId="0" applyFont="1" applyFill="1" applyBorder="1" applyAlignment="1" applyProtection="1">
      <alignment horizontal="center" vertical="center" shrinkToFit="1"/>
    </xf>
    <xf numFmtId="0" fontId="52" fillId="0" borderId="0" xfId="0" applyFont="1" applyFill="1" applyBorder="1" applyAlignment="1">
      <alignment horizontal="center" vertical="center"/>
    </xf>
    <xf numFmtId="0" fontId="70" fillId="0" borderId="27" xfId="0" applyFont="1" applyBorder="1" applyAlignment="1">
      <alignment horizontal="center" vertical="center" wrapText="1"/>
    </xf>
    <xf numFmtId="0" fontId="67" fillId="2" borderId="9" xfId="0" applyFont="1" applyFill="1" applyBorder="1" applyAlignment="1">
      <alignment horizontal="center" vertical="center"/>
    </xf>
    <xf numFmtId="0" fontId="67" fillId="2" borderId="10" xfId="0" applyFont="1" applyFill="1" applyBorder="1" applyAlignment="1">
      <alignment horizontal="center" vertical="center"/>
    </xf>
    <xf numFmtId="0" fontId="70" fillId="0" borderId="2" xfId="0" applyFont="1" applyBorder="1" applyAlignment="1">
      <alignment horizontal="center" textRotation="255" wrapText="1"/>
    </xf>
    <xf numFmtId="0" fontId="70" fillId="0" borderId="3" xfId="0" applyFont="1" applyBorder="1" applyAlignment="1">
      <alignment horizontal="center" textRotation="255" wrapText="1"/>
    </xf>
    <xf numFmtId="0" fontId="70" fillId="0" borderId="4" xfId="0" applyFont="1" applyBorder="1" applyAlignment="1">
      <alignment horizontal="center" textRotation="255" wrapText="1"/>
    </xf>
    <xf numFmtId="0" fontId="70" fillId="0" borderId="5" xfId="0" applyFont="1" applyBorder="1" applyAlignment="1">
      <alignment horizontal="center" textRotation="255" wrapText="1"/>
    </xf>
    <xf numFmtId="0" fontId="70" fillId="0" borderId="6" xfId="0" applyFont="1" applyBorder="1" applyAlignment="1">
      <alignment horizontal="center" textRotation="255" wrapText="1"/>
    </xf>
    <xf numFmtId="0" fontId="70" fillId="0" borderId="8" xfId="0" applyFont="1" applyBorder="1" applyAlignment="1">
      <alignment horizontal="center" textRotation="255" wrapText="1"/>
    </xf>
    <xf numFmtId="0" fontId="57" fillId="0" borderId="0" xfId="1" applyFont="1" applyFill="1" applyAlignment="1" applyProtection="1">
      <alignment horizontal="left" vertical="center"/>
    </xf>
    <xf numFmtId="0" fontId="65" fillId="0" borderId="4" xfId="0" applyFont="1" applyBorder="1" applyAlignment="1">
      <alignment horizontal="left" vertical="top" wrapText="1"/>
    </xf>
    <xf numFmtId="0" fontId="65" fillId="0" borderId="0" xfId="0" applyFont="1" applyBorder="1" applyAlignment="1">
      <alignment horizontal="left" vertical="top" wrapText="1"/>
    </xf>
    <xf numFmtId="0" fontId="2" fillId="4" borderId="6" xfId="4" applyFont="1" applyFill="1" applyBorder="1" applyAlignment="1">
      <alignment horizontal="center" vertical="center"/>
    </xf>
    <xf numFmtId="0" fontId="2" fillId="4" borderId="7" xfId="4" applyFont="1" applyFill="1" applyBorder="1" applyAlignment="1">
      <alignment horizontal="center" vertical="center"/>
    </xf>
    <xf numFmtId="0" fontId="2" fillId="4" borderId="8" xfId="4" applyFont="1" applyFill="1" applyBorder="1" applyAlignment="1">
      <alignment horizontal="center" vertical="center"/>
    </xf>
    <xf numFmtId="0" fontId="12" fillId="0" borderId="0" xfId="1" applyFill="1" applyAlignment="1" applyProtection="1">
      <alignment horizontal="left" vertical="center"/>
    </xf>
    <xf numFmtId="0" fontId="11" fillId="4" borderId="29" xfId="4" applyFont="1" applyFill="1" applyBorder="1" applyAlignment="1">
      <alignment horizontal="distributed" vertical="center" wrapText="1"/>
    </xf>
    <xf numFmtId="0" fontId="2" fillId="4" borderId="2" xfId="4" applyFont="1" applyFill="1" applyBorder="1" applyAlignment="1">
      <alignment horizontal="center" vertical="center" shrinkToFit="1"/>
    </xf>
    <xf numFmtId="0" fontId="2" fillId="4" borderId="1" xfId="4" applyFont="1" applyFill="1" applyBorder="1" applyAlignment="1">
      <alignment horizontal="center" vertical="center" shrinkToFit="1"/>
    </xf>
    <xf numFmtId="0" fontId="2" fillId="4" borderId="144" xfId="4" applyFont="1" applyFill="1" applyBorder="1" applyAlignment="1">
      <alignment horizontal="center" vertical="center" shrinkToFit="1"/>
    </xf>
    <xf numFmtId="0" fontId="2" fillId="4" borderId="6" xfId="4" applyFont="1" applyFill="1" applyBorder="1" applyAlignment="1">
      <alignment horizontal="center" vertical="center" shrinkToFit="1"/>
    </xf>
    <xf numFmtId="0" fontId="2" fillId="4" borderId="7" xfId="4" applyFont="1" applyFill="1" applyBorder="1" applyAlignment="1">
      <alignment horizontal="center" vertical="center" shrinkToFit="1"/>
    </xf>
    <xf numFmtId="0" fontId="2" fillId="4" borderId="145" xfId="4" applyFont="1" applyFill="1" applyBorder="1" applyAlignment="1">
      <alignment horizontal="center" vertical="center" shrinkToFit="1"/>
    </xf>
    <xf numFmtId="0" fontId="2" fillId="0" borderId="1" xfId="4"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7" xfId="4" applyFont="1" applyFill="1" applyBorder="1" applyAlignment="1">
      <alignment horizontal="center" vertical="center" wrapText="1"/>
    </xf>
    <xf numFmtId="0" fontId="2" fillId="0" borderId="8" xfId="4" applyFont="1" applyFill="1" applyBorder="1" applyAlignment="1">
      <alignment horizontal="center" vertical="center" wrapText="1"/>
    </xf>
    <xf numFmtId="0" fontId="42" fillId="4" borderId="29" xfId="4" applyFont="1" applyFill="1" applyBorder="1" applyAlignment="1">
      <alignment horizontal="distributed" vertical="center"/>
    </xf>
    <xf numFmtId="0" fontId="2" fillId="0" borderId="27" xfId="4" applyFont="1" applyFill="1" applyBorder="1" applyAlignment="1">
      <alignment horizontal="center" vertical="center"/>
    </xf>
    <xf numFmtId="0" fontId="2" fillId="4" borderId="2" xfId="4" applyFont="1" applyFill="1" applyBorder="1" applyAlignment="1">
      <alignment horizontal="left" vertical="top"/>
    </xf>
    <xf numFmtId="0" fontId="2" fillId="4" borderId="1" xfId="4" applyFont="1" applyFill="1" applyBorder="1" applyAlignment="1">
      <alignment horizontal="left" vertical="top"/>
    </xf>
    <xf numFmtId="0" fontId="2" fillId="4" borderId="3" xfId="4" applyFont="1" applyFill="1" applyBorder="1" applyAlignment="1">
      <alignment horizontal="left" vertical="top"/>
    </xf>
    <xf numFmtId="186" fontId="4" fillId="4" borderId="1" xfId="4" applyNumberFormat="1" applyFont="1" applyFill="1" applyBorder="1" applyAlignment="1">
      <alignment horizontal="center" wrapText="1"/>
    </xf>
    <xf numFmtId="186" fontId="4" fillId="4" borderId="3" xfId="4" applyNumberFormat="1" applyFont="1" applyFill="1" applyBorder="1" applyAlignment="1">
      <alignment horizontal="center" wrapText="1"/>
    </xf>
    <xf numFmtId="0" fontId="2" fillId="9" borderId="0" xfId="4" applyFont="1" applyFill="1" applyAlignment="1">
      <alignment horizontal="center" vertical="center"/>
    </xf>
    <xf numFmtId="0" fontId="8" fillId="4" borderId="0" xfId="4" applyFont="1" applyFill="1" applyBorder="1" applyAlignment="1">
      <alignment horizontal="center" vertical="top"/>
    </xf>
    <xf numFmtId="0" fontId="2" fillId="4" borderId="0" xfId="4" applyFont="1" applyFill="1" applyBorder="1" applyAlignment="1">
      <alignment horizontal="distributed" vertical="center"/>
    </xf>
    <xf numFmtId="0" fontId="4" fillId="4" borderId="2" xfId="4" applyFont="1" applyFill="1" applyBorder="1" applyAlignment="1">
      <alignment horizontal="right" wrapText="1"/>
    </xf>
    <xf numFmtId="0" fontId="4" fillId="4" borderId="1" xfId="4" applyFont="1" applyFill="1" applyBorder="1" applyAlignment="1">
      <alignment horizontal="right" wrapText="1"/>
    </xf>
    <xf numFmtId="0" fontId="4" fillId="4" borderId="2" xfId="4" applyFont="1" applyFill="1" applyBorder="1" applyAlignment="1">
      <alignment horizontal="left" vertical="center"/>
    </xf>
    <xf numFmtId="0" fontId="4" fillId="4" borderId="1" xfId="4" applyFont="1" applyFill="1" applyBorder="1" applyAlignment="1">
      <alignment horizontal="left" vertical="center"/>
    </xf>
    <xf numFmtId="0" fontId="4" fillId="4" borderId="3" xfId="4" applyFont="1" applyFill="1" applyBorder="1" applyAlignment="1">
      <alignment horizontal="left" vertical="center"/>
    </xf>
    <xf numFmtId="0" fontId="4" fillId="6" borderId="4" xfId="4" applyFont="1" applyFill="1" applyBorder="1" applyAlignment="1">
      <alignment horizontal="left" vertical="center"/>
    </xf>
    <xf numFmtId="0" fontId="4" fillId="6" borderId="0" xfId="4" applyFont="1" applyFill="1" applyBorder="1" applyAlignment="1">
      <alignment horizontal="left" vertical="center"/>
    </xf>
    <xf numFmtId="0" fontId="4" fillId="6" borderId="5" xfId="4" applyFont="1" applyFill="1" applyBorder="1" applyAlignment="1">
      <alignment horizontal="left" vertical="center"/>
    </xf>
    <xf numFmtId="0" fontId="2" fillId="6" borderId="4" xfId="4" applyFont="1" applyFill="1" applyBorder="1" applyAlignment="1">
      <alignment horizontal="left" vertical="center"/>
    </xf>
    <xf numFmtId="0" fontId="2" fillId="6" borderId="0" xfId="4" applyFont="1" applyFill="1" applyAlignment="1">
      <alignment horizontal="left" vertical="center"/>
    </xf>
    <xf numFmtId="0" fontId="2" fillId="6" borderId="0" xfId="4" applyFont="1" applyFill="1" applyBorder="1" applyAlignment="1">
      <alignment horizontal="left" vertical="center"/>
    </xf>
    <xf numFmtId="0" fontId="2" fillId="4" borderId="29" xfId="4" applyFont="1" applyFill="1" applyBorder="1" applyAlignment="1">
      <alignment horizontal="distributed" vertical="center"/>
    </xf>
    <xf numFmtId="0" fontId="2" fillId="0" borderId="27" xfId="4" applyFont="1" applyFill="1" applyBorder="1" applyAlignment="1">
      <alignment horizontal="left" vertical="center" shrinkToFit="1"/>
    </xf>
    <xf numFmtId="0" fontId="2" fillId="4" borderId="27" xfId="4" applyFont="1" applyFill="1" applyBorder="1" applyAlignment="1">
      <alignment horizontal="center" vertical="center"/>
    </xf>
    <xf numFmtId="0" fontId="2" fillId="4" borderId="29" xfId="4" applyFont="1" applyFill="1" applyBorder="1" applyAlignment="1">
      <alignment horizontal="distributed" vertical="center" wrapText="1"/>
    </xf>
    <xf numFmtId="0" fontId="2" fillId="0" borderId="2" xfId="4" applyFont="1" applyFill="1" applyBorder="1" applyAlignment="1">
      <alignment horizontal="left" vertical="center" shrinkToFit="1"/>
    </xf>
    <xf numFmtId="0" fontId="2" fillId="0" borderId="1" xfId="4" applyFont="1" applyFill="1" applyBorder="1" applyAlignment="1">
      <alignment horizontal="left" vertical="center" shrinkToFit="1"/>
    </xf>
    <xf numFmtId="0" fontId="2" fillId="0" borderId="3" xfId="4" applyFont="1" applyFill="1" applyBorder="1" applyAlignment="1">
      <alignment horizontal="left" vertical="center" shrinkToFit="1"/>
    </xf>
    <xf numFmtId="0" fontId="2" fillId="0" borderId="4" xfId="4" applyFont="1" applyFill="1" applyBorder="1" applyAlignment="1">
      <alignment horizontal="left" vertical="center" shrinkToFit="1"/>
    </xf>
    <xf numFmtId="0" fontId="2" fillId="0" borderId="0" xfId="4" applyFont="1" applyFill="1" applyBorder="1" applyAlignment="1">
      <alignment horizontal="left" vertical="center" shrinkToFit="1"/>
    </xf>
    <xf numFmtId="0" fontId="2" fillId="0" borderId="5" xfId="4" applyFont="1" applyFill="1" applyBorder="1" applyAlignment="1">
      <alignment horizontal="left" vertical="center" shrinkToFit="1"/>
    </xf>
    <xf numFmtId="0" fontId="2" fillId="0" borderId="6" xfId="4" applyFont="1" applyFill="1" applyBorder="1" applyAlignment="1">
      <alignment horizontal="left" vertical="center" shrinkToFit="1"/>
    </xf>
    <xf numFmtId="0" fontId="2" fillId="0" borderId="7" xfId="4" applyFont="1" applyFill="1" applyBorder="1" applyAlignment="1">
      <alignment horizontal="left" vertical="center" shrinkToFit="1"/>
    </xf>
    <xf numFmtId="0" fontId="2" fillId="0" borderId="8" xfId="4" applyFont="1" applyFill="1" applyBorder="1" applyAlignment="1">
      <alignment horizontal="left" vertical="center" shrinkToFit="1"/>
    </xf>
    <xf numFmtId="0" fontId="2" fillId="6" borderId="29" xfId="4" applyFont="1" applyFill="1" applyBorder="1" applyAlignment="1">
      <alignment horizontal="distributed" vertical="center"/>
    </xf>
    <xf numFmtId="0" fontId="2" fillId="4" borderId="7" xfId="4" applyFont="1" applyFill="1" applyBorder="1" applyAlignment="1">
      <alignment vertical="center"/>
    </xf>
    <xf numFmtId="0" fontId="2" fillId="9" borderId="30" xfId="4" applyFont="1" applyFill="1" applyBorder="1" applyAlignment="1">
      <alignment horizontal="center" vertical="center"/>
    </xf>
    <xf numFmtId="0" fontId="2" fillId="10" borderId="27" xfId="4" applyFont="1" applyFill="1" applyBorder="1" applyAlignment="1">
      <alignment horizontal="center" vertical="center" shrinkToFit="1"/>
    </xf>
    <xf numFmtId="0" fontId="2" fillId="9" borderId="9" xfId="4" applyFont="1" applyFill="1" applyBorder="1" applyAlignment="1">
      <alignment horizontal="center" vertical="center" shrinkToFit="1"/>
    </xf>
    <xf numFmtId="202" fontId="2" fillId="2" borderId="2" xfId="4" applyNumberFormat="1" applyFont="1" applyFill="1" applyBorder="1" applyAlignment="1">
      <alignment horizontal="center" vertical="center" shrinkToFit="1"/>
    </xf>
    <xf numFmtId="202" fontId="2" fillId="2" borderId="1" xfId="4" applyNumberFormat="1" applyFont="1" applyFill="1" applyBorder="1" applyAlignment="1">
      <alignment horizontal="center" vertical="center" shrinkToFit="1"/>
    </xf>
    <xf numFmtId="202" fontId="2" fillId="2" borderId="3" xfId="4" applyNumberFormat="1" applyFont="1" applyFill="1" applyBorder="1" applyAlignment="1">
      <alignment horizontal="center" vertical="center" shrinkToFit="1"/>
    </xf>
    <xf numFmtId="202" fontId="2" fillId="2" borderId="6" xfId="4" applyNumberFormat="1" applyFont="1" applyFill="1" applyBorder="1" applyAlignment="1">
      <alignment horizontal="center" vertical="center" shrinkToFit="1"/>
    </xf>
    <xf numFmtId="202" fontId="2" fillId="2" borderId="7" xfId="4" applyNumberFormat="1" applyFont="1" applyFill="1" applyBorder="1" applyAlignment="1">
      <alignment horizontal="center" vertical="center" shrinkToFit="1"/>
    </xf>
    <xf numFmtId="202" fontId="2" fillId="2" borderId="8" xfId="4" applyNumberFormat="1" applyFont="1" applyFill="1" applyBorder="1" applyAlignment="1">
      <alignment horizontal="center" vertical="center" shrinkToFit="1"/>
    </xf>
    <xf numFmtId="0" fontId="2" fillId="4" borderId="28" xfId="4" applyFont="1" applyFill="1" applyBorder="1" applyAlignment="1">
      <alignment horizontal="center" vertical="center"/>
    </xf>
    <xf numFmtId="0" fontId="2" fillId="10" borderId="27" xfId="4" applyFont="1" applyFill="1" applyBorder="1" applyAlignment="1">
      <alignment horizontal="center" vertical="center"/>
    </xf>
    <xf numFmtId="0" fontId="2" fillId="4" borderId="27" xfId="4" applyFont="1" applyFill="1" applyBorder="1" applyAlignment="1">
      <alignment horizontal="center" vertical="center" wrapText="1"/>
    </xf>
    <xf numFmtId="0" fontId="2" fillId="4" borderId="30" xfId="4" applyFont="1" applyFill="1" applyBorder="1" applyAlignment="1">
      <alignment horizontal="center" vertical="center" wrapText="1"/>
    </xf>
    <xf numFmtId="0" fontId="2" fillId="4" borderId="9" xfId="4" applyFont="1" applyFill="1" applyBorder="1" applyAlignment="1">
      <alignment horizontal="center" vertical="center"/>
    </xf>
    <xf numFmtId="0" fontId="42" fillId="4" borderId="29" xfId="4" applyFont="1" applyFill="1" applyBorder="1" applyAlignment="1">
      <alignment horizontal="distributed" vertical="center" wrapText="1"/>
    </xf>
    <xf numFmtId="0" fontId="2" fillId="4" borderId="30" xfId="4" applyFont="1" applyFill="1" applyBorder="1" applyAlignment="1">
      <alignment horizontal="center" vertical="center"/>
    </xf>
    <xf numFmtId="0" fontId="41" fillId="6" borderId="2" xfId="4" applyFont="1" applyFill="1" applyBorder="1" applyAlignment="1">
      <alignment horizontal="center" vertical="center" shrinkToFit="1"/>
    </xf>
    <xf numFmtId="0" fontId="41" fillId="6" borderId="1" xfId="4" applyFont="1" applyFill="1" applyBorder="1" applyAlignment="1">
      <alignment horizontal="center" vertical="center" shrinkToFit="1"/>
    </xf>
    <xf numFmtId="0" fontId="41" fillId="6" borderId="6" xfId="4" applyFont="1" applyFill="1" applyBorder="1" applyAlignment="1">
      <alignment horizontal="center" vertical="center" shrinkToFit="1"/>
    </xf>
    <xf numFmtId="0" fontId="41" fillId="6" borderId="7" xfId="4" applyFont="1" applyFill="1" applyBorder="1" applyAlignment="1">
      <alignment horizontal="center" vertical="center" shrinkToFit="1"/>
    </xf>
    <xf numFmtId="0" fontId="41" fillId="4" borderId="29" xfId="4" applyFont="1" applyFill="1" applyBorder="1" applyAlignment="1">
      <alignment horizontal="center" vertical="center" wrapText="1"/>
    </xf>
    <xf numFmtId="0" fontId="4" fillId="4" borderId="30" xfId="4" applyFont="1" applyFill="1" applyBorder="1" applyAlignment="1">
      <alignment horizontal="center" vertical="center"/>
    </xf>
    <xf numFmtId="0" fontId="2" fillId="0" borderId="27" xfId="4" applyFont="1" applyFill="1" applyBorder="1" applyAlignment="1">
      <alignment horizontal="center" vertical="center" shrinkToFit="1"/>
    </xf>
    <xf numFmtId="0" fontId="9" fillId="4" borderId="0" xfId="4" applyFont="1" applyFill="1" applyBorder="1" applyAlignment="1">
      <alignment horizontal="left" vertical="center"/>
    </xf>
    <xf numFmtId="0" fontId="2" fillId="10" borderId="141" xfId="4" applyFont="1" applyFill="1" applyBorder="1" applyAlignment="1">
      <alignment horizontal="center" vertical="center" shrinkToFit="1"/>
    </xf>
    <xf numFmtId="0" fontId="2" fillId="10" borderId="143" xfId="4" applyFont="1" applyFill="1" applyBorder="1" applyAlignment="1">
      <alignment horizontal="center" vertical="center" shrinkToFit="1"/>
    </xf>
    <xf numFmtId="0" fontId="2" fillId="9" borderId="140" xfId="4" applyFont="1" applyFill="1" applyBorder="1" applyAlignment="1">
      <alignment horizontal="center" vertical="center" shrinkToFit="1"/>
    </xf>
    <xf numFmtId="0" fontId="2" fillId="9" borderId="141" xfId="4" applyFont="1" applyFill="1" applyBorder="1" applyAlignment="1">
      <alignment horizontal="center" vertical="center" shrinkToFit="1"/>
    </xf>
    <xf numFmtId="0" fontId="2" fillId="9" borderId="142" xfId="4" applyFont="1" applyFill="1" applyBorder="1" applyAlignment="1">
      <alignment horizontal="center" vertical="center" shrinkToFit="1"/>
    </xf>
    <xf numFmtId="0" fontId="2" fillId="9" borderId="143" xfId="4" applyFont="1" applyFill="1" applyBorder="1" applyAlignment="1">
      <alignment horizontal="center" vertical="center" shrinkToFit="1"/>
    </xf>
    <xf numFmtId="186" fontId="2" fillId="10" borderId="2" xfId="4" applyNumberFormat="1" applyFont="1" applyFill="1" applyBorder="1" applyAlignment="1">
      <alignment horizontal="center" vertical="center" shrinkToFit="1"/>
    </xf>
    <xf numFmtId="186" fontId="2" fillId="10" borderId="1" xfId="4" applyNumberFormat="1" applyFont="1" applyFill="1" applyBorder="1" applyAlignment="1">
      <alignment horizontal="center" vertical="center" shrinkToFit="1"/>
    </xf>
    <xf numFmtId="186" fontId="2" fillId="10" borderId="3" xfId="4" applyNumberFormat="1" applyFont="1" applyFill="1" applyBorder="1" applyAlignment="1">
      <alignment horizontal="center" vertical="center" shrinkToFit="1"/>
    </xf>
    <xf numFmtId="186" fontId="2" fillId="10" borderId="6" xfId="4" applyNumberFormat="1" applyFont="1" applyFill="1" applyBorder="1" applyAlignment="1">
      <alignment horizontal="center" vertical="center" shrinkToFit="1"/>
    </xf>
    <xf numFmtId="186" fontId="2" fillId="10" borderId="7" xfId="4" applyNumberFormat="1" applyFont="1" applyFill="1" applyBorder="1" applyAlignment="1">
      <alignment horizontal="center" vertical="center" shrinkToFit="1"/>
    </xf>
    <xf numFmtId="186" fontId="2" fillId="10" borderId="8" xfId="4" applyNumberFormat="1" applyFont="1" applyFill="1" applyBorder="1" applyAlignment="1">
      <alignment horizontal="center" vertical="center" shrinkToFit="1"/>
    </xf>
    <xf numFmtId="0" fontId="2" fillId="6" borderId="1" xfId="4" applyFont="1" applyFill="1" applyBorder="1" applyAlignment="1">
      <alignment horizontal="center" vertical="center" shrinkToFit="1"/>
    </xf>
    <xf numFmtId="0" fontId="2" fillId="6" borderId="7" xfId="4" applyFont="1" applyFill="1" applyBorder="1" applyAlignment="1">
      <alignment horizontal="center" vertical="center" shrinkToFit="1"/>
    </xf>
    <xf numFmtId="0" fontId="2" fillId="10" borderId="1" xfId="4" applyFont="1" applyFill="1" applyBorder="1" applyAlignment="1">
      <alignment horizontal="center" vertical="center" shrinkToFit="1"/>
    </xf>
    <xf numFmtId="0" fontId="2" fillId="10" borderId="7" xfId="4" applyFont="1" applyFill="1" applyBorder="1" applyAlignment="1">
      <alignment horizontal="center" vertical="center" shrinkToFit="1"/>
    </xf>
    <xf numFmtId="0" fontId="4" fillId="4" borderId="29" xfId="4" applyFont="1" applyFill="1" applyBorder="1" applyAlignment="1">
      <alignment horizontal="distributed" vertical="center" wrapText="1"/>
    </xf>
    <xf numFmtId="206" fontId="2" fillId="6" borderId="1" xfId="4" applyNumberFormat="1" applyFont="1" applyFill="1" applyBorder="1" applyAlignment="1">
      <alignment horizontal="center" vertical="center" shrinkToFit="1"/>
    </xf>
    <xf numFmtId="206" fontId="2" fillId="6" borderId="7" xfId="4" applyNumberFormat="1" applyFont="1" applyFill="1" applyBorder="1" applyAlignment="1">
      <alignment horizontal="center" vertical="center" shrinkToFit="1"/>
    </xf>
    <xf numFmtId="0" fontId="41" fillId="4" borderId="29" xfId="4" applyFont="1" applyFill="1" applyBorder="1" applyAlignment="1">
      <alignment horizontal="distributed" vertical="center" wrapText="1"/>
    </xf>
    <xf numFmtId="0" fontId="4" fillId="4" borderId="0" xfId="4" applyFont="1" applyFill="1" applyBorder="1" applyAlignment="1">
      <alignment horizontal="distributed" vertical="center"/>
    </xf>
    <xf numFmtId="0" fontId="2" fillId="0" borderId="7" xfId="4" applyFont="1" applyFill="1" applyBorder="1" applyAlignment="1">
      <alignment vertical="center"/>
    </xf>
    <xf numFmtId="0" fontId="2" fillId="4" borderId="29" xfId="4" applyFont="1" applyFill="1" applyBorder="1" applyAlignment="1">
      <alignment horizontal="center" vertical="center" wrapText="1"/>
    </xf>
    <xf numFmtId="0" fontId="2" fillId="4" borderId="1" xfId="4" applyFont="1" applyFill="1" applyBorder="1" applyAlignment="1">
      <alignment horizontal="center" vertical="center" wrapText="1"/>
    </xf>
    <xf numFmtId="0" fontId="2" fillId="10" borderId="3" xfId="4" applyFont="1" applyFill="1" applyBorder="1" applyAlignment="1">
      <alignment horizontal="center" vertical="center" shrinkToFit="1"/>
    </xf>
    <xf numFmtId="0" fontId="2" fillId="10" borderId="8" xfId="4" applyFont="1" applyFill="1" applyBorder="1" applyAlignment="1">
      <alignment horizontal="center" vertical="center" shrinkToFit="1"/>
    </xf>
    <xf numFmtId="0" fontId="2" fillId="6" borderId="3" xfId="4" applyFont="1" applyFill="1" applyBorder="1" applyAlignment="1">
      <alignment horizontal="center" vertical="center" shrinkToFit="1"/>
    </xf>
    <xf numFmtId="0" fontId="2" fillId="6" borderId="8" xfId="4" applyFont="1" applyFill="1" applyBorder="1" applyAlignment="1">
      <alignment horizontal="center" vertical="center" shrinkToFit="1"/>
    </xf>
    <xf numFmtId="0" fontId="2" fillId="6" borderId="2" xfId="4" applyFont="1" applyFill="1" applyBorder="1" applyAlignment="1">
      <alignment horizontal="center" vertical="center" shrinkToFit="1"/>
    </xf>
    <xf numFmtId="0" fontId="2" fillId="6" borderId="6" xfId="4" applyFont="1" applyFill="1" applyBorder="1" applyAlignment="1">
      <alignment horizontal="center" vertical="center" shrinkToFit="1"/>
    </xf>
    <xf numFmtId="0" fontId="2" fillId="4" borderId="4" xfId="4" applyFont="1" applyFill="1" applyBorder="1" applyAlignment="1">
      <alignment horizontal="left" vertical="top"/>
    </xf>
    <xf numFmtId="0" fontId="2" fillId="4" borderId="0" xfId="4" applyFont="1" applyFill="1" applyBorder="1" applyAlignment="1">
      <alignment horizontal="left" vertical="top"/>
    </xf>
    <xf numFmtId="0" fontId="2" fillId="4" borderId="7" xfId="4" applyFont="1" applyFill="1" applyBorder="1" applyAlignment="1">
      <alignment horizontal="left" vertical="top"/>
    </xf>
    <xf numFmtId="0" fontId="2" fillId="4" borderId="8" xfId="4" applyFont="1" applyFill="1" applyBorder="1" applyAlignment="1">
      <alignment horizontal="left" vertical="top"/>
    </xf>
    <xf numFmtId="0" fontId="2" fillId="9" borderId="27" xfId="4" applyFont="1" applyFill="1" applyBorder="1" applyAlignment="1">
      <alignment horizontal="center" vertical="center" shrinkToFit="1"/>
    </xf>
    <xf numFmtId="186" fontId="4" fillId="4" borderId="2" xfId="4" applyNumberFormat="1" applyFont="1" applyFill="1" applyBorder="1" applyAlignment="1">
      <alignment horizontal="center" vertical="center" wrapText="1"/>
    </xf>
    <xf numFmtId="186" fontId="4" fillId="4" borderId="1" xfId="4" applyNumberFormat="1" applyFont="1" applyFill="1" applyBorder="1" applyAlignment="1">
      <alignment horizontal="center" vertical="center" wrapText="1"/>
    </xf>
    <xf numFmtId="186" fontId="4" fillId="4" borderId="3" xfId="4" applyNumberFormat="1" applyFont="1" applyFill="1" applyBorder="1" applyAlignment="1">
      <alignment horizontal="center" vertical="center" wrapText="1"/>
    </xf>
    <xf numFmtId="186" fontId="4" fillId="4" borderId="4" xfId="4" applyNumberFormat="1" applyFont="1" applyFill="1" applyBorder="1" applyAlignment="1">
      <alignment horizontal="center" vertical="center" wrapText="1"/>
    </xf>
    <xf numFmtId="186" fontId="4" fillId="4" borderId="0" xfId="4" applyNumberFormat="1" applyFont="1" applyFill="1" applyBorder="1" applyAlignment="1">
      <alignment horizontal="center" vertical="center" wrapText="1"/>
    </xf>
    <xf numFmtId="186" fontId="4" fillId="4" borderId="5" xfId="4" applyNumberFormat="1" applyFont="1" applyFill="1" applyBorder="1" applyAlignment="1">
      <alignment horizontal="center" vertical="center" wrapText="1"/>
    </xf>
    <xf numFmtId="186" fontId="4" fillId="4" borderId="6" xfId="4" applyNumberFormat="1" applyFont="1" applyFill="1" applyBorder="1" applyAlignment="1">
      <alignment horizontal="center" vertical="center" wrapText="1"/>
    </xf>
    <xf numFmtId="186" fontId="4" fillId="4" borderId="7" xfId="4" applyNumberFormat="1" applyFont="1" applyFill="1" applyBorder="1" applyAlignment="1">
      <alignment horizontal="center" vertical="center" wrapText="1"/>
    </xf>
    <xf numFmtId="186" fontId="4" fillId="4" borderId="8" xfId="4" applyNumberFormat="1" applyFont="1" applyFill="1" applyBorder="1" applyAlignment="1">
      <alignment horizontal="center" vertical="center" wrapText="1"/>
    </xf>
    <xf numFmtId="0" fontId="4" fillId="4" borderId="6" xfId="4" applyFont="1" applyFill="1" applyBorder="1" applyAlignment="1">
      <alignment horizontal="right" vertical="top" wrapText="1"/>
    </xf>
    <xf numFmtId="0" fontId="4" fillId="4" borderId="7" xfId="4" applyFont="1" applyFill="1" applyBorder="1" applyAlignment="1">
      <alignment horizontal="right" vertical="top" wrapText="1"/>
    </xf>
    <xf numFmtId="186" fontId="4" fillId="4" borderId="7" xfId="4" applyNumberFormat="1" applyFont="1" applyFill="1" applyBorder="1" applyAlignment="1">
      <alignment horizontal="center" vertical="top" wrapText="1"/>
    </xf>
    <xf numFmtId="186" fontId="4" fillId="4" borderId="8" xfId="4" applyNumberFormat="1" applyFont="1" applyFill="1" applyBorder="1" applyAlignment="1">
      <alignment horizontal="center" vertical="top" wrapText="1"/>
    </xf>
    <xf numFmtId="0" fontId="2" fillId="9" borderId="27" xfId="4" applyFont="1" applyFill="1" applyBorder="1" applyAlignment="1">
      <alignment horizontal="center" vertical="center" wrapText="1"/>
    </xf>
    <xf numFmtId="0" fontId="2" fillId="9" borderId="28" xfId="4" applyFont="1" applyFill="1" applyBorder="1" applyAlignment="1">
      <alignment horizontal="center" vertical="center" shrinkToFit="1"/>
    </xf>
    <xf numFmtId="0" fontId="41" fillId="4" borderId="30" xfId="4" applyFont="1" applyFill="1" applyBorder="1" applyAlignment="1">
      <alignment horizontal="center" vertical="center" wrapText="1"/>
    </xf>
    <xf numFmtId="0" fontId="2" fillId="9" borderId="2" xfId="4" applyFont="1" applyFill="1" applyBorder="1" applyAlignment="1">
      <alignment horizontal="center" vertical="center" wrapText="1"/>
    </xf>
    <xf numFmtId="0" fontId="2" fillId="9" borderId="1" xfId="4" applyFont="1" applyFill="1" applyBorder="1" applyAlignment="1">
      <alignment horizontal="center" vertical="center" wrapText="1"/>
    </xf>
    <xf numFmtId="0" fontId="2" fillId="9" borderId="144" xfId="4" applyFont="1" applyFill="1" applyBorder="1" applyAlignment="1">
      <alignment horizontal="center" vertical="center" wrapText="1"/>
    </xf>
    <xf numFmtId="0" fontId="2" fillId="9" borderId="6" xfId="4" applyFont="1" applyFill="1" applyBorder="1" applyAlignment="1">
      <alignment horizontal="center" vertical="center" wrapText="1"/>
    </xf>
    <xf numFmtId="0" fontId="2" fillId="9" borderId="7" xfId="4" applyFont="1" applyFill="1" applyBorder="1" applyAlignment="1">
      <alignment horizontal="center" vertical="center" wrapText="1"/>
    </xf>
    <xf numFmtId="0" fontId="2" fillId="9" borderId="145" xfId="4" applyFont="1" applyFill="1" applyBorder="1" applyAlignment="1">
      <alignment horizontal="center" vertical="center" wrapText="1"/>
    </xf>
    <xf numFmtId="0" fontId="4" fillId="4" borderId="9" xfId="4" applyFont="1" applyFill="1" applyBorder="1" applyAlignment="1">
      <alignment horizontal="center" vertical="center" wrapText="1"/>
    </xf>
    <xf numFmtId="0" fontId="41" fillId="4" borderId="27" xfId="4" applyFont="1" applyFill="1" applyBorder="1" applyAlignment="1">
      <alignment horizontal="center" vertical="center" wrapText="1"/>
    </xf>
    <xf numFmtId="0" fontId="2" fillId="10" borderId="9" xfId="4" applyFont="1" applyFill="1" applyBorder="1" applyAlignment="1">
      <alignment horizontal="center" vertical="center" shrinkToFit="1"/>
    </xf>
    <xf numFmtId="0" fontId="2" fillId="9" borderId="27" xfId="4" applyFont="1" applyFill="1" applyBorder="1" applyAlignment="1">
      <alignment horizontal="center" vertical="center"/>
    </xf>
    <xf numFmtId="0" fontId="2" fillId="0" borderId="30" xfId="4" applyFont="1" applyFill="1" applyBorder="1" applyAlignment="1">
      <alignment horizontal="center" vertical="center" shrinkToFit="1"/>
    </xf>
    <xf numFmtId="0" fontId="2" fillId="0" borderId="28" xfId="4" applyFont="1" applyFill="1" applyBorder="1" applyAlignment="1">
      <alignment horizontal="center" vertical="center" shrinkToFit="1"/>
    </xf>
    <xf numFmtId="0" fontId="42" fillId="4" borderId="1" xfId="4" applyFont="1" applyFill="1" applyBorder="1" applyAlignment="1">
      <alignment horizontal="distributed" vertical="center" wrapText="1"/>
    </xf>
    <xf numFmtId="0" fontId="2" fillId="0" borderId="27" xfId="4" applyFont="1" applyFill="1" applyBorder="1" applyAlignment="1">
      <alignment horizontal="center" vertical="center" wrapText="1"/>
    </xf>
    <xf numFmtId="0" fontId="42" fillId="4" borderId="27" xfId="4" applyFont="1" applyFill="1" applyBorder="1" applyAlignment="1">
      <alignment horizontal="distributed" vertical="center"/>
    </xf>
    <xf numFmtId="0" fontId="43" fillId="4" borderId="0" xfId="4" applyFont="1" applyFill="1" applyBorder="1" applyAlignment="1">
      <alignment horizontal="left" vertical="center"/>
    </xf>
    <xf numFmtId="0" fontId="42" fillId="4" borderId="27" xfId="4" applyFont="1" applyFill="1" applyBorder="1" applyAlignment="1">
      <alignment horizontal="distributed" vertical="center" wrapText="1"/>
    </xf>
    <xf numFmtId="0" fontId="2" fillId="9" borderId="1" xfId="4" applyFont="1" applyFill="1" applyBorder="1" applyAlignment="1">
      <alignment horizontal="center" vertical="center" shrinkToFit="1"/>
    </xf>
    <xf numFmtId="0" fontId="2" fillId="9" borderId="7" xfId="4" applyFont="1" applyFill="1" applyBorder="1" applyAlignment="1">
      <alignment horizontal="center" vertical="center" shrinkToFit="1"/>
    </xf>
    <xf numFmtId="206" fontId="2" fillId="9" borderId="1" xfId="4" applyNumberFormat="1" applyFont="1" applyFill="1" applyBorder="1" applyAlignment="1">
      <alignment horizontal="center" vertical="center" shrinkToFit="1"/>
    </xf>
    <xf numFmtId="206" fontId="2" fillId="9" borderId="7" xfId="4" applyNumberFormat="1" applyFont="1" applyFill="1" applyBorder="1" applyAlignment="1">
      <alignment horizontal="center" vertical="center" shrinkToFit="1"/>
    </xf>
    <xf numFmtId="0" fontId="2" fillId="4" borderId="2" xfId="4" applyFont="1" applyFill="1" applyBorder="1" applyAlignment="1">
      <alignment horizontal="center" vertical="center"/>
    </xf>
    <xf numFmtId="0" fontId="2" fillId="4" borderId="1" xfId="4" applyFont="1" applyFill="1" applyBorder="1" applyAlignment="1">
      <alignment horizontal="center" vertical="center"/>
    </xf>
    <xf numFmtId="0" fontId="2" fillId="4" borderId="3" xfId="4" applyFont="1" applyFill="1" applyBorder="1" applyAlignment="1">
      <alignment horizontal="center" vertical="center"/>
    </xf>
    <xf numFmtId="0" fontId="2" fillId="9" borderId="29" xfId="4" applyFont="1" applyFill="1" applyBorder="1" applyAlignment="1">
      <alignment horizontal="center" vertical="center" wrapText="1"/>
    </xf>
    <xf numFmtId="186" fontId="2" fillId="0" borderId="7" xfId="4" applyNumberFormat="1" applyFont="1" applyFill="1" applyBorder="1" applyAlignment="1">
      <alignment horizontal="center"/>
    </xf>
    <xf numFmtId="0" fontId="2" fillId="9" borderId="30" xfId="4" applyFont="1" applyFill="1" applyBorder="1" applyAlignment="1">
      <alignment horizontal="center" vertical="center" wrapText="1"/>
    </xf>
    <xf numFmtId="186" fontId="2" fillId="9" borderId="2" xfId="4" applyNumberFormat="1" applyFont="1" applyFill="1" applyBorder="1" applyAlignment="1">
      <alignment horizontal="center" vertical="center" shrinkToFit="1"/>
    </xf>
    <xf numFmtId="186" fontId="2" fillId="9" borderId="1" xfId="4" applyNumberFormat="1" applyFont="1" applyFill="1" applyBorder="1" applyAlignment="1">
      <alignment horizontal="center" vertical="center" shrinkToFit="1"/>
    </xf>
    <xf numFmtId="186" fontId="2" fillId="9" borderId="3" xfId="4" applyNumberFormat="1" applyFont="1" applyFill="1" applyBorder="1" applyAlignment="1">
      <alignment horizontal="center" vertical="center" shrinkToFit="1"/>
    </xf>
    <xf numFmtId="186" fontId="2" fillId="9" borderId="6" xfId="4" applyNumberFormat="1" applyFont="1" applyFill="1" applyBorder="1" applyAlignment="1">
      <alignment horizontal="center" vertical="center" shrinkToFit="1"/>
    </xf>
    <xf numFmtId="186" fontId="2" fillId="9" borderId="7" xfId="4" applyNumberFormat="1" applyFont="1" applyFill="1" applyBorder="1" applyAlignment="1">
      <alignment horizontal="center" vertical="center" shrinkToFit="1"/>
    </xf>
    <xf numFmtId="186" fontId="2" fillId="9" borderId="8" xfId="4" applyNumberFormat="1" applyFont="1" applyFill="1" applyBorder="1" applyAlignment="1">
      <alignment horizontal="center" vertical="center" shrinkToFit="1"/>
    </xf>
    <xf numFmtId="0" fontId="2" fillId="4" borderId="2" xfId="4" applyFont="1" applyFill="1" applyBorder="1" applyAlignment="1">
      <alignment horizontal="left" vertical="center"/>
    </xf>
    <xf numFmtId="0" fontId="2" fillId="4" borderId="1" xfId="4" applyFont="1" applyFill="1" applyBorder="1" applyAlignment="1">
      <alignment horizontal="left" vertical="center"/>
    </xf>
    <xf numFmtId="0" fontId="2" fillId="4" borderId="3" xfId="4" applyFont="1" applyFill="1" applyBorder="1" applyAlignment="1">
      <alignment horizontal="left" vertical="center"/>
    </xf>
    <xf numFmtId="0" fontId="2" fillId="6" borderId="4" xfId="4" applyFont="1" applyFill="1" applyBorder="1" applyAlignment="1">
      <alignment horizontal="left" vertical="center" shrinkToFit="1"/>
    </xf>
    <xf numFmtId="0" fontId="2" fillId="6" borderId="0" xfId="4" applyFont="1" applyFill="1" applyBorder="1" applyAlignment="1">
      <alignment horizontal="left" vertical="center" shrinkToFit="1"/>
    </xf>
    <xf numFmtId="0" fontId="2" fillId="6" borderId="5" xfId="4" applyFont="1" applyFill="1" applyBorder="1" applyAlignment="1">
      <alignment horizontal="left" vertical="center" shrinkToFit="1"/>
    </xf>
    <xf numFmtId="0" fontId="2" fillId="4" borderId="2" xfId="4" applyFont="1" applyFill="1" applyBorder="1" applyAlignment="1">
      <alignment horizontal="center" wrapText="1"/>
    </xf>
    <xf numFmtId="0" fontId="2" fillId="4" borderId="1" xfId="4" applyFont="1" applyFill="1" applyBorder="1" applyAlignment="1">
      <alignment horizontal="center" wrapText="1"/>
    </xf>
    <xf numFmtId="0" fontId="2" fillId="4" borderId="6" xfId="4" applyFont="1" applyFill="1" applyBorder="1" applyAlignment="1">
      <alignment horizontal="center" vertical="top" wrapText="1"/>
    </xf>
    <xf numFmtId="0" fontId="2" fillId="4" borderId="7" xfId="4" applyFont="1" applyFill="1" applyBorder="1" applyAlignment="1">
      <alignment horizontal="center" vertical="top" wrapText="1"/>
    </xf>
    <xf numFmtId="186" fontId="2" fillId="6" borderId="1" xfId="4" applyNumberFormat="1" applyFont="1" applyFill="1" applyBorder="1" applyAlignment="1">
      <alignment horizontal="center"/>
    </xf>
    <xf numFmtId="0" fontId="2" fillId="4" borderId="3" xfId="4" applyFont="1" applyFill="1" applyBorder="1" applyAlignment="1">
      <alignment horizontal="center" vertical="center" shrinkToFit="1"/>
    </xf>
    <xf numFmtId="0" fontId="2" fillId="4" borderId="8" xfId="4" applyFont="1" applyFill="1" applyBorder="1" applyAlignment="1">
      <alignment horizontal="center" vertical="center" shrinkToFit="1"/>
    </xf>
    <xf numFmtId="206" fontId="2" fillId="10" borderId="1" xfId="4" applyNumberFormat="1" applyFont="1" applyFill="1" applyBorder="1" applyAlignment="1">
      <alignment horizontal="center" vertical="center" shrinkToFit="1"/>
    </xf>
    <xf numFmtId="206" fontId="2" fillId="10" borderId="7" xfId="4" applyNumberFormat="1" applyFont="1" applyFill="1" applyBorder="1" applyAlignment="1">
      <alignment horizontal="center" vertical="center" shrinkToFit="1"/>
    </xf>
    <xf numFmtId="186" fontId="2" fillId="0" borderId="0" xfId="4" applyNumberFormat="1" applyFont="1" applyFill="1" applyBorder="1" applyAlignment="1">
      <alignment horizontal="center"/>
    </xf>
    <xf numFmtId="0" fontId="2" fillId="10" borderId="140" xfId="4" applyFont="1" applyFill="1" applyBorder="1" applyAlignment="1">
      <alignment horizontal="center" vertical="center" shrinkToFit="1"/>
    </xf>
    <xf numFmtId="0" fontId="2" fillId="10" borderId="142" xfId="4" applyFont="1" applyFill="1" applyBorder="1" applyAlignment="1">
      <alignment horizontal="center" vertical="center" shrinkToFit="1"/>
    </xf>
    <xf numFmtId="0" fontId="9" fillId="2" borderId="29" xfId="0" applyFont="1" applyFill="1" applyBorder="1" applyAlignment="1">
      <alignment vertical="center" wrapText="1"/>
    </xf>
    <xf numFmtId="0" fontId="9" fillId="0" borderId="0" xfId="0" applyFont="1" applyBorder="1" applyAlignment="1">
      <alignment horizontal="left" vertical="center"/>
    </xf>
    <xf numFmtId="0" fontId="9" fillId="2" borderId="13" xfId="0" applyFont="1" applyFill="1" applyBorder="1" applyAlignment="1">
      <alignment horizontal="center" vertical="center"/>
    </xf>
    <xf numFmtId="0" fontId="9" fillId="0" borderId="13" xfId="0" applyFont="1" applyBorder="1" applyAlignment="1">
      <alignment horizontal="center" vertical="center"/>
    </xf>
    <xf numFmtId="0" fontId="9" fillId="0" borderId="0" xfId="0" applyFont="1" applyBorder="1" applyAlignment="1">
      <alignment horizontal="left" shrinkToFit="1"/>
    </xf>
    <xf numFmtId="186" fontId="9" fillId="0" borderId="1" xfId="0" applyNumberFormat="1" applyFont="1" applyBorder="1" applyAlignment="1">
      <alignment horizontal="center" vertical="center" shrinkToFit="1"/>
    </xf>
    <xf numFmtId="186" fontId="9" fillId="0" borderId="7" xfId="0" applyNumberFormat="1" applyFont="1" applyBorder="1" applyAlignment="1">
      <alignment horizontal="center" vertical="center" shrinkToFit="1"/>
    </xf>
    <xf numFmtId="0" fontId="9" fillId="0" borderId="53" xfId="0" applyFont="1" applyBorder="1" applyAlignment="1">
      <alignment horizontal="center" vertical="center" shrinkToFit="1"/>
    </xf>
    <xf numFmtId="0" fontId="9" fillId="0" borderId="41" xfId="0" applyFont="1" applyBorder="1" applyAlignment="1">
      <alignment horizontal="center" vertical="center" shrinkToFit="1"/>
    </xf>
    <xf numFmtId="186" fontId="9" fillId="0" borderId="28" xfId="0" applyNumberFormat="1" applyFont="1" applyBorder="1" applyAlignment="1">
      <alignment horizontal="center" vertical="center" shrinkToFit="1"/>
    </xf>
    <xf numFmtId="186" fontId="9" fillId="0" borderId="29" xfId="0" applyNumberFormat="1" applyFont="1" applyBorder="1" applyAlignment="1">
      <alignment horizontal="center" vertical="center" shrinkToFit="1"/>
    </xf>
    <xf numFmtId="186" fontId="9" fillId="0" borderId="41" xfId="0" applyNumberFormat="1" applyFont="1" applyBorder="1" applyAlignment="1">
      <alignment horizontal="center" vertical="center" shrinkToFit="1"/>
    </xf>
    <xf numFmtId="179" fontId="5" fillId="0" borderId="29" xfId="2" applyNumberFormat="1" applyFont="1" applyBorder="1" applyAlignment="1">
      <alignment horizontal="right" vertical="center" shrinkToFit="1"/>
    </xf>
    <xf numFmtId="0" fontId="9" fillId="0" borderId="19"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58" fontId="9" fillId="0" borderId="45" xfId="0" applyNumberFormat="1" applyFont="1" applyBorder="1" applyAlignment="1">
      <alignment horizontal="center" vertical="center"/>
    </xf>
    <xf numFmtId="0" fontId="9" fillId="0" borderId="29" xfId="0" applyFont="1" applyFill="1" applyBorder="1" applyAlignment="1">
      <alignment horizontal="left" vertical="center" shrinkToFit="1"/>
    </xf>
    <xf numFmtId="0" fontId="9" fillId="0" borderId="1" xfId="0" applyFont="1" applyFill="1" applyBorder="1" applyAlignment="1">
      <alignment horizontal="distributed" vertical="center"/>
    </xf>
    <xf numFmtId="0" fontId="9" fillId="0" borderId="7" xfId="0" applyFont="1" applyFill="1" applyBorder="1" applyAlignment="1">
      <alignment horizontal="distributed" vertical="center"/>
    </xf>
    <xf numFmtId="0" fontId="9" fillId="0" borderId="7" xfId="0" applyFont="1" applyFill="1" applyBorder="1" applyAlignment="1">
      <alignment horizontal="left" vertical="center" shrinkToFit="1"/>
    </xf>
    <xf numFmtId="0" fontId="9" fillId="0" borderId="29" xfId="0" applyFont="1" applyFill="1" applyBorder="1" applyAlignment="1">
      <alignment horizontal="left"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Fill="1" applyBorder="1" applyAlignment="1">
      <alignment horizontal="left" vertical="center" shrinkToFit="1"/>
    </xf>
    <xf numFmtId="0" fontId="11" fillId="0" borderId="0" xfId="0" applyFont="1" applyBorder="1" applyAlignment="1">
      <alignment horizontal="right" vertical="center"/>
    </xf>
    <xf numFmtId="0" fontId="4" fillId="0" borderId="19" xfId="0" applyFont="1" applyBorder="1" applyAlignment="1">
      <alignment horizontal="center" vertical="top"/>
    </xf>
    <xf numFmtId="0" fontId="4" fillId="0" borderId="1" xfId="0" applyFont="1" applyBorder="1" applyAlignment="1">
      <alignment horizontal="center" vertical="top"/>
    </xf>
    <xf numFmtId="0" fontId="4" fillId="0" borderId="3" xfId="0" applyFont="1" applyBorder="1" applyAlignment="1">
      <alignment horizontal="center" vertical="top"/>
    </xf>
    <xf numFmtId="0" fontId="4" fillId="0" borderId="15" xfId="0" applyFont="1" applyBorder="1" applyAlignment="1">
      <alignment horizontal="center" vertical="top"/>
    </xf>
    <xf numFmtId="0" fontId="4" fillId="0" borderId="0" xfId="0" applyFont="1" applyBorder="1" applyAlignment="1">
      <alignment horizontal="center" vertical="top"/>
    </xf>
    <xf numFmtId="0" fontId="4" fillId="0" borderId="5" xfId="0" applyFont="1" applyBorder="1" applyAlignment="1">
      <alignment horizontal="center" vertical="top"/>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2" fillId="0" borderId="24"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xf>
    <xf numFmtId="0" fontId="8" fillId="0" borderId="0" xfId="0" applyFont="1" applyAlignment="1">
      <alignment horizontal="distributed" vertical="center"/>
    </xf>
    <xf numFmtId="0" fontId="8" fillId="7" borderId="0" xfId="0" applyFont="1" applyFill="1" applyAlignment="1">
      <alignment horizontal="distributed" vertical="center"/>
    </xf>
    <xf numFmtId="0" fontId="4" fillId="0" borderId="2" xfId="0" applyFont="1" applyBorder="1" applyAlignment="1">
      <alignment horizontal="center" vertical="top"/>
    </xf>
    <xf numFmtId="0" fontId="4" fillId="0" borderId="4" xfId="0" applyFont="1" applyBorder="1" applyAlignment="1">
      <alignment horizontal="center" vertical="top"/>
    </xf>
    <xf numFmtId="0" fontId="9" fillId="0" borderId="29" xfId="0" applyFont="1" applyFill="1" applyBorder="1" applyAlignment="1">
      <alignment vertical="center" wrapText="1"/>
    </xf>
    <xf numFmtId="179" fontId="13" fillId="0" borderId="45" xfId="0" applyNumberFormat="1" applyFont="1" applyFill="1" applyBorder="1" applyAlignment="1">
      <alignment horizontal="right" vertical="center"/>
    </xf>
    <xf numFmtId="0" fontId="4" fillId="0" borderId="56" xfId="0" applyFont="1" applyBorder="1" applyAlignment="1">
      <alignment horizontal="center" vertical="top"/>
    </xf>
    <xf numFmtId="0" fontId="4" fillId="0" borderId="9" xfId="0" applyFont="1" applyBorder="1" applyAlignment="1">
      <alignment horizontal="center" vertical="top"/>
    </xf>
    <xf numFmtId="0" fontId="4" fillId="0" borderId="146" xfId="0" applyFont="1" applyBorder="1" applyAlignment="1">
      <alignment horizontal="center" vertical="top"/>
    </xf>
    <xf numFmtId="0" fontId="4" fillId="0" borderId="11" xfId="0" applyFont="1" applyBorder="1" applyAlignment="1">
      <alignment horizontal="center" vertical="top"/>
    </xf>
    <xf numFmtId="0" fontId="2" fillId="0" borderId="146" xfId="0" applyFont="1" applyBorder="1" applyAlignment="1">
      <alignment horizontal="center"/>
    </xf>
    <xf numFmtId="0" fontId="2" fillId="0" borderId="11" xfId="0" applyFont="1" applyBorder="1" applyAlignment="1">
      <alignment horizontal="center"/>
    </xf>
    <xf numFmtId="0" fontId="2" fillId="0" borderId="147" xfId="0" applyFont="1" applyBorder="1" applyAlignment="1">
      <alignment horizontal="center"/>
    </xf>
    <xf numFmtId="0" fontId="2" fillId="0" borderId="10" xfId="0" applyFont="1" applyBorder="1" applyAlignment="1">
      <alignment horizontal="center"/>
    </xf>
    <xf numFmtId="0" fontId="2" fillId="10" borderId="6" xfId="4" applyFont="1" applyFill="1" applyBorder="1" applyAlignment="1">
      <alignment horizontal="center" vertical="center"/>
    </xf>
    <xf numFmtId="0" fontId="2" fillId="10" borderId="7" xfId="4" applyFont="1" applyFill="1" applyBorder="1" applyAlignment="1">
      <alignment horizontal="center" vertical="center"/>
    </xf>
    <xf numFmtId="0" fontId="2" fillId="10" borderId="8" xfId="4" applyFont="1" applyFill="1" applyBorder="1" applyAlignment="1">
      <alignment horizontal="center" vertical="center"/>
    </xf>
    <xf numFmtId="0" fontId="2" fillId="10" borderId="6" xfId="4" applyFont="1" applyFill="1" applyBorder="1" applyAlignment="1">
      <alignment horizontal="left" vertical="center" shrinkToFit="1"/>
    </xf>
    <xf numFmtId="0" fontId="2" fillId="10" borderId="7" xfId="4" applyFont="1" applyFill="1" applyBorder="1" applyAlignment="1">
      <alignment horizontal="left" vertical="center" shrinkToFit="1"/>
    </xf>
    <xf numFmtId="0" fontId="2" fillId="10" borderId="8" xfId="4" applyFont="1" applyFill="1" applyBorder="1" applyAlignment="1">
      <alignment horizontal="left" vertical="center" shrinkToFit="1"/>
    </xf>
    <xf numFmtId="0" fontId="2" fillId="10" borderId="29" xfId="4" applyFont="1" applyFill="1" applyBorder="1" applyAlignment="1">
      <alignment horizontal="distributed" vertical="center"/>
    </xf>
    <xf numFmtId="0" fontId="2" fillId="10" borderId="2" xfId="4" applyFont="1" applyFill="1" applyBorder="1" applyAlignment="1">
      <alignment horizontal="center" vertical="center"/>
    </xf>
    <xf numFmtId="0" fontId="2" fillId="10" borderId="1" xfId="4" applyFont="1" applyFill="1" applyBorder="1" applyAlignment="1">
      <alignment horizontal="center" vertical="center"/>
    </xf>
    <xf numFmtId="0" fontId="2" fillId="10" borderId="3" xfId="4" applyFont="1" applyFill="1" applyBorder="1" applyAlignment="1">
      <alignment horizontal="center" vertical="center"/>
    </xf>
    <xf numFmtId="186" fontId="2" fillId="10" borderId="1" xfId="4" applyNumberFormat="1" applyFont="1" applyFill="1" applyBorder="1" applyAlignment="1">
      <alignment horizontal="center"/>
    </xf>
    <xf numFmtId="186" fontId="2" fillId="10" borderId="7" xfId="4" applyNumberFormat="1" applyFont="1" applyFill="1" applyBorder="1" applyAlignment="1">
      <alignment horizontal="center"/>
    </xf>
    <xf numFmtId="186" fontId="2" fillId="10" borderId="0" xfId="4" applyNumberFormat="1" applyFont="1" applyFill="1" applyBorder="1" applyAlignment="1">
      <alignment horizontal="center"/>
    </xf>
    <xf numFmtId="0" fontId="2" fillId="10" borderId="2" xfId="4" applyFont="1" applyFill="1" applyBorder="1" applyAlignment="1">
      <alignment horizontal="center" wrapText="1"/>
    </xf>
    <xf numFmtId="0" fontId="2" fillId="10" borderId="1" xfId="4" applyFont="1" applyFill="1" applyBorder="1" applyAlignment="1">
      <alignment horizontal="center" wrapText="1"/>
    </xf>
    <xf numFmtId="0" fontId="2" fillId="10" borderId="6" xfId="4" applyFont="1" applyFill="1" applyBorder="1" applyAlignment="1">
      <alignment horizontal="center" vertical="top" wrapText="1"/>
    </xf>
    <xf numFmtId="0" fontId="2" fillId="10" borderId="7" xfId="4" applyFont="1" applyFill="1" applyBorder="1" applyAlignment="1">
      <alignment horizontal="center" vertical="top" wrapText="1"/>
    </xf>
    <xf numFmtId="0" fontId="2" fillId="10" borderId="2" xfId="4" applyFont="1" applyFill="1" applyBorder="1" applyAlignment="1">
      <alignment horizontal="left" vertical="center"/>
    </xf>
    <xf numFmtId="0" fontId="2" fillId="10" borderId="1" xfId="4" applyFont="1" applyFill="1" applyBorder="1" applyAlignment="1">
      <alignment horizontal="left" vertical="center"/>
    </xf>
    <xf numFmtId="0" fontId="2" fillId="10" borderId="3" xfId="4" applyFont="1" applyFill="1" applyBorder="1" applyAlignment="1">
      <alignment horizontal="left" vertical="center"/>
    </xf>
    <xf numFmtId="0" fontId="2" fillId="10" borderId="4" xfId="4" applyFont="1" applyFill="1" applyBorder="1" applyAlignment="1">
      <alignment horizontal="left" vertical="center" shrinkToFit="1"/>
    </xf>
    <xf numFmtId="0" fontId="2" fillId="10" borderId="0" xfId="4" applyFont="1" applyFill="1" applyBorder="1" applyAlignment="1">
      <alignment horizontal="left" vertical="center" shrinkToFit="1"/>
    </xf>
    <xf numFmtId="0" fontId="2" fillId="10" borderId="5" xfId="4" applyFont="1" applyFill="1" applyBorder="1" applyAlignment="1">
      <alignment horizontal="left" vertical="center" shrinkToFit="1"/>
    </xf>
    <xf numFmtId="0" fontId="2" fillId="10" borderId="2" xfId="4" applyFont="1" applyFill="1" applyBorder="1" applyAlignment="1">
      <alignment horizontal="left" vertical="center" shrinkToFit="1"/>
    </xf>
    <xf numFmtId="0" fontId="2" fillId="10" borderId="1" xfId="4" applyFont="1" applyFill="1" applyBorder="1" applyAlignment="1">
      <alignment horizontal="left" vertical="center" shrinkToFit="1"/>
    </xf>
    <xf numFmtId="0" fontId="2" fillId="10" borderId="3" xfId="4" applyFont="1" applyFill="1" applyBorder="1" applyAlignment="1">
      <alignment horizontal="left" vertical="center" shrinkToFit="1"/>
    </xf>
    <xf numFmtId="0" fontId="2" fillId="10" borderId="27" xfId="4" applyFont="1" applyFill="1" applyBorder="1" applyAlignment="1">
      <alignment horizontal="left" vertical="center" shrinkToFit="1"/>
    </xf>
    <xf numFmtId="0" fontId="2" fillId="6" borderId="6" xfId="4" applyFont="1" applyFill="1" applyBorder="1" applyAlignment="1">
      <alignment horizontal="center" vertical="center"/>
    </xf>
    <xf numFmtId="0" fontId="2" fillId="6" borderId="7" xfId="4" applyFont="1" applyFill="1" applyBorder="1" applyAlignment="1">
      <alignment horizontal="center" vertical="center"/>
    </xf>
    <xf numFmtId="0" fontId="2" fillId="6" borderId="8" xfId="4" applyFont="1" applyFill="1" applyBorder="1" applyAlignment="1">
      <alignment horizontal="center" vertical="center"/>
    </xf>
    <xf numFmtId="0" fontId="2" fillId="6" borderId="6" xfId="4" applyFont="1" applyFill="1" applyBorder="1" applyAlignment="1">
      <alignment horizontal="left" vertical="center" shrinkToFit="1"/>
    </xf>
    <xf numFmtId="0" fontId="2" fillId="6" borderId="7" xfId="4" applyFont="1" applyFill="1" applyBorder="1" applyAlignment="1">
      <alignment horizontal="left" vertical="center" shrinkToFit="1"/>
    </xf>
    <xf numFmtId="0" fontId="2" fillId="6" borderId="8" xfId="4" applyFont="1" applyFill="1" applyBorder="1" applyAlignment="1">
      <alignment horizontal="left" vertical="center" shrinkToFit="1"/>
    </xf>
    <xf numFmtId="0" fontId="2" fillId="6" borderId="2" xfId="4" applyFont="1" applyFill="1" applyBorder="1" applyAlignment="1">
      <alignment horizontal="center" vertical="center"/>
    </xf>
    <xf numFmtId="0" fontId="2" fillId="6" borderId="1" xfId="4" applyFont="1" applyFill="1" applyBorder="1" applyAlignment="1">
      <alignment horizontal="center" vertical="center"/>
    </xf>
    <xf numFmtId="0" fontId="2" fillId="6" borderId="3" xfId="4" applyFont="1" applyFill="1" applyBorder="1" applyAlignment="1">
      <alignment horizontal="center" vertical="center"/>
    </xf>
    <xf numFmtId="186" fontId="2" fillId="6" borderId="7" xfId="4" applyNumberFormat="1" applyFont="1" applyFill="1" applyBorder="1" applyAlignment="1">
      <alignment horizontal="center"/>
    </xf>
    <xf numFmtId="186" fontId="2" fillId="6" borderId="0" xfId="4" applyNumberFormat="1" applyFont="1" applyFill="1" applyBorder="1" applyAlignment="1">
      <alignment horizontal="center"/>
    </xf>
    <xf numFmtId="0" fontId="2" fillId="6" borderId="2" xfId="4" applyFont="1" applyFill="1" applyBorder="1" applyAlignment="1">
      <alignment horizontal="center" wrapText="1"/>
    </xf>
    <xf numFmtId="0" fontId="2" fillId="6" borderId="1" xfId="4" applyFont="1" applyFill="1" applyBorder="1" applyAlignment="1">
      <alignment horizontal="center" wrapText="1"/>
    </xf>
    <xf numFmtId="0" fontId="2" fillId="6" borderId="6" xfId="4" applyFont="1" applyFill="1" applyBorder="1" applyAlignment="1">
      <alignment horizontal="center" vertical="top" wrapText="1"/>
    </xf>
    <xf numFmtId="0" fontId="2" fillId="6" borderId="7" xfId="4" applyFont="1" applyFill="1" applyBorder="1" applyAlignment="1">
      <alignment horizontal="center" vertical="top" wrapText="1"/>
    </xf>
    <xf numFmtId="0" fontId="2" fillId="6" borderId="2" xfId="4" applyFont="1" applyFill="1" applyBorder="1" applyAlignment="1">
      <alignment horizontal="left" vertical="center"/>
    </xf>
    <xf numFmtId="0" fontId="2" fillId="6" borderId="1" xfId="4" applyFont="1" applyFill="1" applyBorder="1" applyAlignment="1">
      <alignment horizontal="left" vertical="center"/>
    </xf>
    <xf numFmtId="0" fontId="2" fillId="6" borderId="3" xfId="4" applyFont="1" applyFill="1" applyBorder="1" applyAlignment="1">
      <alignment horizontal="left" vertical="center"/>
    </xf>
    <xf numFmtId="0" fontId="2" fillId="6" borderId="2" xfId="4" applyFont="1" applyFill="1" applyBorder="1" applyAlignment="1">
      <alignment horizontal="left" vertical="center" shrinkToFit="1"/>
    </xf>
    <xf numFmtId="0" fontId="2" fillId="6" borderId="1" xfId="4" applyFont="1" applyFill="1" applyBorder="1" applyAlignment="1">
      <alignment horizontal="left" vertical="center" shrinkToFit="1"/>
    </xf>
    <xf numFmtId="0" fontId="2" fillId="6" borderId="3" xfId="4" applyFont="1" applyFill="1" applyBorder="1" applyAlignment="1">
      <alignment horizontal="left" vertical="center" shrinkToFit="1"/>
    </xf>
    <xf numFmtId="0" fontId="2" fillId="6" borderId="27" xfId="4" applyFont="1" applyFill="1" applyBorder="1" applyAlignment="1">
      <alignment horizontal="left" vertical="center" shrinkToFit="1"/>
    </xf>
    <xf numFmtId="0" fontId="2" fillId="9" borderId="3" xfId="4" applyFont="1" applyFill="1" applyBorder="1" applyAlignment="1">
      <alignment horizontal="center" vertical="center" shrinkToFit="1"/>
    </xf>
    <xf numFmtId="0" fontId="2" fillId="9" borderId="8" xfId="4" applyFont="1" applyFill="1" applyBorder="1" applyAlignment="1">
      <alignment horizontal="center" vertical="center" shrinkToFit="1"/>
    </xf>
    <xf numFmtId="0" fontId="2" fillId="9" borderId="9" xfId="4" applyFont="1" applyFill="1" applyBorder="1" applyAlignment="1">
      <alignment horizontal="left" vertical="center" shrinkToFit="1"/>
    </xf>
    <xf numFmtId="0" fontId="2" fillId="9" borderId="28" xfId="4" applyFont="1" applyFill="1" applyBorder="1" applyAlignment="1">
      <alignment horizontal="left" vertical="center" shrinkToFit="1"/>
    </xf>
    <xf numFmtId="0" fontId="2" fillId="9" borderId="27" xfId="4" applyFont="1" applyFill="1" applyBorder="1" applyAlignment="1">
      <alignment horizontal="left" vertical="center" shrinkToFit="1"/>
    </xf>
    <xf numFmtId="186" fontId="4" fillId="10" borderId="1" xfId="4" applyNumberFormat="1" applyFont="1" applyFill="1" applyBorder="1" applyAlignment="1">
      <alignment horizontal="center"/>
    </xf>
    <xf numFmtId="186" fontId="4" fillId="10" borderId="7" xfId="4" applyNumberFormat="1" applyFont="1" applyFill="1" applyBorder="1" applyAlignment="1">
      <alignment horizontal="center"/>
    </xf>
    <xf numFmtId="186" fontId="4" fillId="10" borderId="0" xfId="4" applyNumberFormat="1" applyFont="1" applyFill="1" applyBorder="1" applyAlignment="1">
      <alignment horizontal="center"/>
    </xf>
    <xf numFmtId="0" fontId="4" fillId="10" borderId="2" xfId="4" applyFont="1" applyFill="1" applyBorder="1" applyAlignment="1">
      <alignment horizontal="center" wrapText="1"/>
    </xf>
    <xf numFmtId="0" fontId="4" fillId="10" borderId="1" xfId="4" applyFont="1" applyFill="1" applyBorder="1" applyAlignment="1">
      <alignment horizontal="center" wrapText="1"/>
    </xf>
    <xf numFmtId="0" fontId="4" fillId="10" borderId="6" xfId="4" applyFont="1" applyFill="1" applyBorder="1" applyAlignment="1">
      <alignment horizontal="center" vertical="top" wrapText="1"/>
    </xf>
    <xf numFmtId="0" fontId="4" fillId="10" borderId="7" xfId="4" applyFont="1" applyFill="1" applyBorder="1" applyAlignment="1">
      <alignment horizontal="center" vertical="top" wrapText="1"/>
    </xf>
  </cellXfs>
  <cellStyles count="14">
    <cellStyle name="ハイパーリンク" xfId="1" builtinId="8"/>
    <cellStyle name="桁区切り" xfId="2" builtinId="6"/>
    <cellStyle name="標準" xfId="0" builtinId="0"/>
    <cellStyle name="標準 10" xfId="3"/>
    <cellStyle name="標準 11" xfId="4"/>
    <cellStyle name="標準 2" xfId="5"/>
    <cellStyle name="標準 2 2" xfId="6"/>
    <cellStyle name="標準 3" xfId="7"/>
    <cellStyle name="標準_Sheet3" xfId="8"/>
    <cellStyle name="標準_工事関係(建設)甲府市届出書式" xfId="9"/>
    <cellStyle name="標準_工程会議（表紙）" xfId="10"/>
    <cellStyle name="標準_施工計画書承諾願" xfId="11"/>
    <cellStyle name="標準_施工体制台帳" xfId="12"/>
    <cellStyle name="標準_前金払請求書"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876300</xdr:colOff>
      <xdr:row>14</xdr:row>
      <xdr:rowOff>0</xdr:rowOff>
    </xdr:from>
    <xdr:to>
      <xdr:col>4</xdr:col>
      <xdr:colOff>4647</xdr:colOff>
      <xdr:row>23</xdr:row>
      <xdr:rowOff>0</xdr:rowOff>
    </xdr:to>
    <xdr:sp macro="" textlink="">
      <xdr:nvSpPr>
        <xdr:cNvPr id="2" name="左中かっこ 1"/>
        <xdr:cNvSpPr/>
      </xdr:nvSpPr>
      <xdr:spPr>
        <a:xfrm>
          <a:off x="1314450" y="1714500"/>
          <a:ext cx="385647" cy="1524000"/>
        </a:xfrm>
        <a:prstGeom prst="leftBrace">
          <a:avLst>
            <a:gd name="adj1" fmla="val 19714"/>
            <a:gd name="adj2" fmla="val 930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885824</xdr:colOff>
      <xdr:row>23</xdr:row>
      <xdr:rowOff>180975</xdr:rowOff>
    </xdr:from>
    <xdr:to>
      <xdr:col>3</xdr:col>
      <xdr:colOff>189571</xdr:colOff>
      <xdr:row>34</xdr:row>
      <xdr:rowOff>4646</xdr:rowOff>
    </xdr:to>
    <xdr:sp macro="" textlink="">
      <xdr:nvSpPr>
        <xdr:cNvPr id="5" name="左中かっこ 4"/>
        <xdr:cNvSpPr/>
      </xdr:nvSpPr>
      <xdr:spPr>
        <a:xfrm>
          <a:off x="1323974" y="3228975"/>
          <a:ext cx="332447" cy="1157171"/>
        </a:xfrm>
        <a:prstGeom prst="leftBrace">
          <a:avLst>
            <a:gd name="adj1" fmla="val 19714"/>
            <a:gd name="adj2" fmla="val 1161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895349</xdr:colOff>
      <xdr:row>35</xdr:row>
      <xdr:rowOff>9525</xdr:rowOff>
    </xdr:from>
    <xdr:to>
      <xdr:col>3</xdr:col>
      <xdr:colOff>180974</xdr:colOff>
      <xdr:row>38</xdr:row>
      <xdr:rowOff>8361</xdr:rowOff>
    </xdr:to>
    <xdr:sp macro="" textlink="">
      <xdr:nvSpPr>
        <xdr:cNvPr id="6" name="左中かっこ 5"/>
        <xdr:cNvSpPr/>
      </xdr:nvSpPr>
      <xdr:spPr>
        <a:xfrm>
          <a:off x="1333499" y="4581525"/>
          <a:ext cx="314325" cy="379836"/>
        </a:xfrm>
        <a:prstGeom prst="leftBrace">
          <a:avLst>
            <a:gd name="adj1" fmla="val 10373"/>
            <a:gd name="adj2" fmla="val 30187"/>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147802</xdr:colOff>
      <xdr:row>27</xdr:row>
      <xdr:rowOff>38100</xdr:rowOff>
    </xdr:from>
    <xdr:to>
      <xdr:col>2</xdr:col>
      <xdr:colOff>762001</xdr:colOff>
      <xdr:row>30</xdr:row>
      <xdr:rowOff>19050</xdr:rowOff>
    </xdr:to>
    <xdr:sp macro="" textlink="">
      <xdr:nvSpPr>
        <xdr:cNvPr id="8" name="角丸四角形吹き出し 7"/>
        <xdr:cNvSpPr/>
      </xdr:nvSpPr>
      <xdr:spPr>
        <a:xfrm>
          <a:off x="347827" y="4038600"/>
          <a:ext cx="852324" cy="552450"/>
        </a:xfrm>
        <a:prstGeom prst="wedgeRoundRectCallout">
          <a:avLst>
            <a:gd name="adj1" fmla="val 99051"/>
            <a:gd name="adj2" fmla="val -7396"/>
            <a:gd name="adj3" fmla="val 16667"/>
          </a:avLst>
        </a:prstGeom>
        <a:solidFill>
          <a:schemeClr val="tx2">
            <a:lumMod val="20000"/>
            <a:lumOff val="80000"/>
          </a:schemeClr>
        </a:solidFill>
        <a:ln w="19050">
          <a:solidFill>
            <a:schemeClr val="bg2">
              <a:lumMod val="1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lnSpc>
              <a:spcPts val="1200"/>
            </a:lnSpc>
          </a:pPr>
          <a:r>
            <a:rPr kumimoji="1" lang="ja-JP" altLang="en-US" sz="1000" b="1" u="none">
              <a:solidFill>
                <a:srgbClr val="FF0000"/>
              </a:solidFill>
            </a:rPr>
            <a:t>役職名を</a:t>
          </a:r>
          <a:endParaRPr kumimoji="1" lang="en-US" altLang="ja-JP" sz="1000" b="1" u="none">
            <a:solidFill>
              <a:srgbClr val="FF0000"/>
            </a:solidFill>
          </a:endParaRPr>
        </a:p>
        <a:p>
          <a:pPr algn="ctr">
            <a:lnSpc>
              <a:spcPts val="1300"/>
            </a:lnSpc>
          </a:pPr>
          <a:r>
            <a:rPr kumimoji="1" lang="ja-JP" altLang="en-US" sz="1000" b="1" u="none">
              <a:solidFill>
                <a:srgbClr val="FF0000"/>
              </a:solidFill>
            </a:rPr>
            <a:t>忘れずに</a:t>
          </a:r>
          <a:endParaRPr kumimoji="1" lang="en-US" altLang="ja-JP" sz="1000" b="1" u="none">
            <a:solidFill>
              <a:srgbClr val="FF0000"/>
            </a:solidFill>
          </a:endParaRPr>
        </a:p>
      </xdr:txBody>
    </xdr:sp>
    <xdr:clientData/>
  </xdr:twoCellAnchor>
  <xdr:twoCellAnchor>
    <xdr:from>
      <xdr:col>11</xdr:col>
      <xdr:colOff>61383</xdr:colOff>
      <xdr:row>18</xdr:row>
      <xdr:rowOff>31750</xdr:rowOff>
    </xdr:from>
    <xdr:to>
      <xdr:col>13</xdr:col>
      <xdr:colOff>328084</xdr:colOff>
      <xdr:row>24</xdr:row>
      <xdr:rowOff>60325</xdr:rowOff>
    </xdr:to>
    <xdr:sp macro="" textlink="">
      <xdr:nvSpPr>
        <xdr:cNvPr id="10" name="角丸四角形吹き出し 9"/>
        <xdr:cNvSpPr/>
      </xdr:nvSpPr>
      <xdr:spPr>
        <a:xfrm>
          <a:off x="5607050" y="3270250"/>
          <a:ext cx="922867" cy="1171575"/>
        </a:xfrm>
        <a:prstGeom prst="wedgeRoundRectCallout">
          <a:avLst>
            <a:gd name="adj1" fmla="val -71541"/>
            <a:gd name="adj2" fmla="val -27665"/>
            <a:gd name="adj3" fmla="val 16667"/>
          </a:avLst>
        </a:prstGeom>
        <a:solidFill>
          <a:schemeClr val="tx2">
            <a:lumMod val="20000"/>
            <a:lumOff val="80000"/>
          </a:schemeClr>
        </a:solidFill>
        <a:ln w="19050">
          <a:solidFill>
            <a:schemeClr val="bg2">
              <a:lumMod val="1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lnSpc>
              <a:spcPts val="1200"/>
            </a:lnSpc>
          </a:pPr>
          <a:r>
            <a:rPr kumimoji="1" lang="en-US" altLang="ja-JP" sz="1000" b="0" u="none">
              <a:solidFill>
                <a:sysClr val="windowText" lastClr="000000"/>
              </a:solidFill>
            </a:rPr>
            <a:t>【</a:t>
          </a:r>
          <a:r>
            <a:rPr kumimoji="1" lang="ja-JP" altLang="en-US" sz="1000" b="0" u="none">
              <a:solidFill>
                <a:sysClr val="windowText" lastClr="000000"/>
              </a:solidFill>
            </a:rPr>
            <a:t>日付入力</a:t>
          </a:r>
          <a:r>
            <a:rPr kumimoji="1" lang="en-US" altLang="ja-JP" sz="1000" b="0" u="none">
              <a:solidFill>
                <a:sysClr val="windowText" lastClr="000000"/>
              </a:solidFill>
            </a:rPr>
            <a:t>】</a:t>
          </a:r>
        </a:p>
        <a:p>
          <a:pPr algn="ctr">
            <a:lnSpc>
              <a:spcPts val="1200"/>
            </a:lnSpc>
          </a:pPr>
          <a:r>
            <a:rPr kumimoji="1" lang="ja-JP" altLang="en-US" sz="1000" b="0" u="none">
              <a:solidFill>
                <a:sysClr val="windowText" lastClr="000000"/>
              </a:solidFill>
            </a:rPr>
            <a:t>例：</a:t>
          </a:r>
          <a:r>
            <a:rPr kumimoji="1" lang="en-US" altLang="ja-JP" sz="1000" b="0" u="none">
              <a:solidFill>
                <a:sysClr val="windowText" lastClr="000000"/>
              </a:solidFill>
            </a:rPr>
            <a:t>1</a:t>
          </a:r>
          <a:r>
            <a:rPr kumimoji="1" lang="ja-JP" altLang="en-US" sz="1000" b="0" u="none">
              <a:solidFill>
                <a:sysClr val="windowText" lastClr="000000"/>
              </a:solidFill>
            </a:rPr>
            <a:t>月</a:t>
          </a:r>
          <a:r>
            <a:rPr kumimoji="1" lang="en-US" altLang="ja-JP" sz="1000" b="0" u="none">
              <a:solidFill>
                <a:sysClr val="windowText" lastClr="000000"/>
              </a:solidFill>
            </a:rPr>
            <a:t>1</a:t>
          </a:r>
          <a:r>
            <a:rPr kumimoji="1" lang="ja-JP" altLang="en-US" sz="1000" b="0" u="none">
              <a:solidFill>
                <a:sysClr val="windowText" lastClr="000000"/>
              </a:solidFill>
            </a:rPr>
            <a:t>日</a:t>
          </a:r>
          <a:endParaRPr kumimoji="1" lang="en-US" altLang="ja-JP" sz="1000" b="0" u="none">
            <a:solidFill>
              <a:sysClr val="windowText" lastClr="000000"/>
            </a:solidFill>
          </a:endParaRPr>
        </a:p>
        <a:p>
          <a:pPr algn="ctr">
            <a:lnSpc>
              <a:spcPts val="1100"/>
            </a:lnSpc>
          </a:pPr>
          <a:r>
            <a:rPr kumimoji="1" lang="ja-JP" altLang="en-US" sz="1000" b="0" u="none">
              <a:solidFill>
                <a:sysClr val="windowText" lastClr="000000"/>
              </a:solidFill>
            </a:rPr>
            <a:t>→</a:t>
          </a:r>
          <a:r>
            <a:rPr kumimoji="1" lang="en-US" altLang="ja-JP" sz="1000" b="0" u="none">
              <a:solidFill>
                <a:sysClr val="windowText" lastClr="000000"/>
              </a:solidFill>
            </a:rPr>
            <a:t>1/1</a:t>
          </a:r>
        </a:p>
        <a:p>
          <a:pPr algn="ctr">
            <a:lnSpc>
              <a:spcPts val="1200"/>
            </a:lnSpc>
          </a:pPr>
          <a:r>
            <a:rPr kumimoji="1" lang="ja-JP" altLang="en-US" sz="900" b="1" u="none">
              <a:solidFill>
                <a:srgbClr val="FF0000"/>
              </a:solidFill>
            </a:rPr>
            <a:t>（年が変わる</a:t>
          </a:r>
          <a:endParaRPr kumimoji="1" lang="en-US" altLang="ja-JP" sz="900" b="1" u="none">
            <a:solidFill>
              <a:srgbClr val="FF0000"/>
            </a:solidFill>
          </a:endParaRPr>
        </a:p>
        <a:p>
          <a:pPr algn="ctr">
            <a:lnSpc>
              <a:spcPts val="1200"/>
            </a:lnSpc>
          </a:pPr>
          <a:r>
            <a:rPr kumimoji="1" lang="ja-JP" altLang="en-US" sz="900" b="1" u="none">
              <a:solidFill>
                <a:srgbClr val="FF0000"/>
              </a:solidFill>
            </a:rPr>
            <a:t>場合は西暦から入力）</a:t>
          </a:r>
          <a:endParaRPr kumimoji="1" lang="en-US" altLang="ja-JP" sz="900" b="1" u="none">
            <a:solidFill>
              <a:srgbClr val="FF0000"/>
            </a:solidFill>
          </a:endParaRPr>
        </a:p>
      </xdr:txBody>
    </xdr:sp>
    <xdr:clientData/>
  </xdr:twoCellAnchor>
  <xdr:twoCellAnchor>
    <xdr:from>
      <xdr:col>2</xdr:col>
      <xdr:colOff>1019175</xdr:colOff>
      <xdr:row>44</xdr:row>
      <xdr:rowOff>9525</xdr:rowOff>
    </xdr:from>
    <xdr:to>
      <xdr:col>4</xdr:col>
      <xdr:colOff>95250</xdr:colOff>
      <xdr:row>49</xdr:row>
      <xdr:rowOff>180975</xdr:rowOff>
    </xdr:to>
    <xdr:sp macro="" textlink="">
      <xdr:nvSpPr>
        <xdr:cNvPr id="11" name="左中かっこ 10"/>
        <xdr:cNvSpPr/>
      </xdr:nvSpPr>
      <xdr:spPr>
        <a:xfrm>
          <a:off x="1457325" y="7248525"/>
          <a:ext cx="333375" cy="1123950"/>
        </a:xfrm>
        <a:prstGeom prst="leftBrace">
          <a:avLst>
            <a:gd name="adj1" fmla="val 19714"/>
            <a:gd name="adj2" fmla="val 930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200025</xdr:colOff>
      <xdr:row>52</xdr:row>
      <xdr:rowOff>19050</xdr:rowOff>
    </xdr:from>
    <xdr:to>
      <xdr:col>4</xdr:col>
      <xdr:colOff>190500</xdr:colOff>
      <xdr:row>56</xdr:row>
      <xdr:rowOff>180975</xdr:rowOff>
    </xdr:to>
    <xdr:sp macro="" textlink="">
      <xdr:nvSpPr>
        <xdr:cNvPr id="12" name="左中かっこ 11"/>
        <xdr:cNvSpPr/>
      </xdr:nvSpPr>
      <xdr:spPr>
        <a:xfrm>
          <a:off x="1666875" y="8020050"/>
          <a:ext cx="219075" cy="923925"/>
        </a:xfrm>
        <a:prstGeom prst="leftBrace">
          <a:avLst>
            <a:gd name="adj1" fmla="val 19714"/>
            <a:gd name="adj2" fmla="val 930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209550</xdr:colOff>
      <xdr:row>57</xdr:row>
      <xdr:rowOff>19050</xdr:rowOff>
    </xdr:from>
    <xdr:to>
      <xdr:col>4</xdr:col>
      <xdr:colOff>200025</xdr:colOff>
      <xdr:row>61</xdr:row>
      <xdr:rowOff>180975</xdr:rowOff>
    </xdr:to>
    <xdr:sp macro="" textlink="">
      <xdr:nvSpPr>
        <xdr:cNvPr id="13" name="左中かっこ 12"/>
        <xdr:cNvSpPr/>
      </xdr:nvSpPr>
      <xdr:spPr>
        <a:xfrm>
          <a:off x="1676400" y="8972550"/>
          <a:ext cx="219075" cy="923925"/>
        </a:xfrm>
        <a:prstGeom prst="leftBrace">
          <a:avLst>
            <a:gd name="adj1" fmla="val 19714"/>
            <a:gd name="adj2" fmla="val 930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1009650</xdr:colOff>
      <xdr:row>65</xdr:row>
      <xdr:rowOff>19050</xdr:rowOff>
    </xdr:from>
    <xdr:to>
      <xdr:col>4</xdr:col>
      <xdr:colOff>76200</xdr:colOff>
      <xdr:row>71</xdr:row>
      <xdr:rowOff>0</xdr:rowOff>
    </xdr:to>
    <xdr:sp macro="" textlink="">
      <xdr:nvSpPr>
        <xdr:cNvPr id="14" name="左中かっこ 13"/>
        <xdr:cNvSpPr/>
      </xdr:nvSpPr>
      <xdr:spPr>
        <a:xfrm>
          <a:off x="1447800" y="11258550"/>
          <a:ext cx="323850" cy="1123950"/>
        </a:xfrm>
        <a:prstGeom prst="leftBrace">
          <a:avLst>
            <a:gd name="adj1" fmla="val 19714"/>
            <a:gd name="adj2" fmla="val 9304"/>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103947</xdr:colOff>
      <xdr:row>6</xdr:row>
      <xdr:rowOff>9525</xdr:rowOff>
    </xdr:from>
    <xdr:to>
      <xdr:col>11</xdr:col>
      <xdr:colOff>238125</xdr:colOff>
      <xdr:row>11</xdr:row>
      <xdr:rowOff>104775</xdr:rowOff>
    </xdr:to>
    <xdr:sp macro="" textlink="">
      <xdr:nvSpPr>
        <xdr:cNvPr id="3" name="テキスト ボックス 2"/>
        <xdr:cNvSpPr txBox="1"/>
      </xdr:nvSpPr>
      <xdr:spPr>
        <a:xfrm>
          <a:off x="303972" y="1152525"/>
          <a:ext cx="5449128" cy="1047750"/>
        </a:xfrm>
        <a:prstGeom prst="rect">
          <a:avLst/>
        </a:prstGeom>
        <a:solidFill>
          <a:srgbClr val="FFFF66"/>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kumimoji="1" lang="ja-JP" altLang="en-US" sz="1050"/>
            <a:t>●プルダウンリストより選択できる箇所がある。</a:t>
          </a:r>
          <a:endParaRPr kumimoji="1" lang="en-US" altLang="ja-JP" sz="1050"/>
        </a:p>
        <a:p>
          <a:r>
            <a:rPr kumimoji="1" lang="ja-JP" altLang="en-US" sz="1050"/>
            <a:t>●一部、初期状態で記入例が入力してある。</a:t>
          </a:r>
          <a:endParaRPr kumimoji="1" lang="en-US" altLang="ja-JP" sz="1050"/>
        </a:p>
        <a:p>
          <a:r>
            <a:rPr kumimoji="1" lang="ja-JP" altLang="en-US" sz="1050"/>
            <a:t>●印刷範囲外等の注</a:t>
          </a:r>
          <a:r>
            <a:rPr kumimoji="1" lang="ja-JP" altLang="ja-JP" sz="1100">
              <a:solidFill>
                <a:schemeClr val="dk1"/>
              </a:solidFill>
              <a:effectLst/>
              <a:latin typeface="+mn-lt"/>
              <a:ea typeface="+mn-ea"/>
              <a:cs typeface="+mn-cs"/>
            </a:rPr>
            <a:t>意書きに留意する</a:t>
          </a:r>
          <a:r>
            <a:rPr kumimoji="1" lang="ja-JP" altLang="en-US" sz="1100">
              <a:solidFill>
                <a:schemeClr val="dk1"/>
              </a:solidFill>
              <a:effectLst/>
              <a:latin typeface="+mn-lt"/>
              <a:ea typeface="+mn-ea"/>
              <a:cs typeface="+mn-cs"/>
            </a:rPr>
            <a:t>。</a:t>
          </a:r>
          <a:endParaRPr kumimoji="1" lang="en-US" altLang="ja-JP" sz="105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mn-lt"/>
              <a:ea typeface="+mn-ea"/>
              <a:cs typeface="+mn-cs"/>
            </a:rPr>
            <a:t>●入力内容は</a:t>
          </a:r>
          <a:r>
            <a:rPr kumimoji="1" lang="ja-JP" altLang="ja-JP" sz="1100" b="0">
              <a:solidFill>
                <a:schemeClr val="dk1"/>
              </a:solidFill>
              <a:effectLst/>
              <a:latin typeface="+mn-lt"/>
              <a:ea typeface="+mn-ea"/>
              <a:cs typeface="+mn-cs"/>
            </a:rPr>
            <a:t>各シートへリンクしているが、</a:t>
          </a:r>
          <a:r>
            <a:rPr kumimoji="1" lang="ja-JP" altLang="ja-JP" sz="1100" b="1">
              <a:solidFill>
                <a:srgbClr val="FF0000"/>
              </a:solidFill>
              <a:effectLst/>
              <a:latin typeface="+mn-lt"/>
              <a:ea typeface="+mn-ea"/>
              <a:cs typeface="+mn-cs"/>
            </a:rPr>
            <a:t>提出前に一度印刷し</a:t>
          </a:r>
          <a:r>
            <a:rPr kumimoji="1" lang="ja-JP" altLang="en-US" sz="1100" b="1">
              <a:solidFill>
                <a:srgbClr val="FF0000"/>
              </a:solidFill>
              <a:effectLst/>
              <a:latin typeface="+mn-lt"/>
              <a:ea typeface="+mn-ea"/>
              <a:cs typeface="+mn-cs"/>
            </a:rPr>
            <a:t>内容を</a:t>
          </a:r>
          <a:r>
            <a:rPr kumimoji="1" lang="ja-JP" altLang="ja-JP" sz="1100" b="1">
              <a:solidFill>
                <a:srgbClr val="FF0000"/>
              </a:solidFill>
              <a:effectLst/>
              <a:latin typeface="+mn-lt"/>
              <a:ea typeface="+mn-ea"/>
              <a:cs typeface="+mn-cs"/>
            </a:rPr>
            <a:t>確認すること</a:t>
          </a:r>
          <a:r>
            <a:rPr kumimoji="1" lang="ja-JP" altLang="en-US" sz="1100" b="1">
              <a:solidFill>
                <a:srgbClr val="FF0000"/>
              </a:solidFill>
              <a:effectLst/>
              <a:latin typeface="+mn-lt"/>
              <a:ea typeface="+mn-ea"/>
              <a:cs typeface="+mn-cs"/>
            </a:rPr>
            <a:t>。</a:t>
          </a:r>
          <a:endParaRPr kumimoji="1" lang="en-US" altLang="ja-JP" sz="1100" b="1">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●各シートには保護を掛けていないため、数式が入っているセルも適宜変更可能。</a:t>
          </a:r>
          <a:endParaRPr kumimoji="1" lang="ja-JP" altLang="en-US" sz="1050" b="0">
            <a:solidFill>
              <a:sysClr val="windowText" lastClr="000000"/>
            </a:solidFill>
          </a:endParaRPr>
        </a:p>
      </xdr:txBody>
    </xdr:sp>
    <xdr:clientData/>
  </xdr:twoCellAnchor>
  <xdr:twoCellAnchor>
    <xdr:from>
      <xdr:col>1</xdr:col>
      <xdr:colOff>28575</xdr:colOff>
      <xdr:row>5</xdr:row>
      <xdr:rowOff>47626</xdr:rowOff>
    </xdr:from>
    <xdr:to>
      <xdr:col>2</xdr:col>
      <xdr:colOff>600076</xdr:colOff>
      <xdr:row>6</xdr:row>
      <xdr:rowOff>74544</xdr:rowOff>
    </xdr:to>
    <xdr:sp macro="" textlink="">
      <xdr:nvSpPr>
        <xdr:cNvPr id="4" name="テキスト ボックス 3"/>
        <xdr:cNvSpPr txBox="1"/>
      </xdr:nvSpPr>
      <xdr:spPr>
        <a:xfrm>
          <a:off x="227358" y="1000126"/>
          <a:ext cx="811696" cy="21741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注意事項</a:t>
          </a:r>
        </a:p>
      </xdr:txBody>
    </xdr:sp>
    <xdr:clientData/>
  </xdr:twoCellAnchor>
  <xdr:twoCellAnchor>
    <xdr:from>
      <xdr:col>28</xdr:col>
      <xdr:colOff>19050</xdr:colOff>
      <xdr:row>6</xdr:row>
      <xdr:rowOff>0</xdr:rowOff>
    </xdr:from>
    <xdr:to>
      <xdr:col>28</xdr:col>
      <xdr:colOff>142875</xdr:colOff>
      <xdr:row>8</xdr:row>
      <xdr:rowOff>9525</xdr:rowOff>
    </xdr:to>
    <xdr:sp macro="" textlink="">
      <xdr:nvSpPr>
        <xdr:cNvPr id="74795" name="右中かっこ 6"/>
        <xdr:cNvSpPr>
          <a:spLocks/>
        </xdr:cNvSpPr>
      </xdr:nvSpPr>
      <xdr:spPr bwMode="auto">
        <a:xfrm>
          <a:off x="12125325" y="1143000"/>
          <a:ext cx="123825" cy="390525"/>
        </a:xfrm>
        <a:prstGeom prst="rightBrace">
          <a:avLst>
            <a:gd name="adj1" fmla="val 8469"/>
            <a:gd name="adj2" fmla="val 49875"/>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9525</xdr:colOff>
      <xdr:row>7</xdr:row>
      <xdr:rowOff>0</xdr:rowOff>
    </xdr:from>
    <xdr:to>
      <xdr:col>28</xdr:col>
      <xdr:colOff>142875</xdr:colOff>
      <xdr:row>9</xdr:row>
      <xdr:rowOff>180975</xdr:rowOff>
    </xdr:to>
    <xdr:cxnSp macro="">
      <xdr:nvCxnSpPr>
        <xdr:cNvPr id="74796" name="カギ線コネクタ 8"/>
        <xdr:cNvCxnSpPr>
          <a:cxnSpLocks noChangeShapeType="1"/>
          <a:endCxn id="74795" idx="1"/>
        </xdr:cNvCxnSpPr>
      </xdr:nvCxnSpPr>
      <xdr:spPr bwMode="auto">
        <a:xfrm flipV="1">
          <a:off x="11391900" y="1333500"/>
          <a:ext cx="857250" cy="561975"/>
        </a:xfrm>
        <a:prstGeom prst="bentConnector3">
          <a:avLst>
            <a:gd name="adj1" fmla="val 125556"/>
          </a:avLst>
        </a:prstGeom>
        <a:noFill/>
        <a:ln w="19050" algn="ctr">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412750</xdr:colOff>
      <xdr:row>5</xdr:row>
      <xdr:rowOff>47625</xdr:rowOff>
    </xdr:from>
    <xdr:to>
      <xdr:col>16</xdr:col>
      <xdr:colOff>238125</xdr:colOff>
      <xdr:row>6</xdr:row>
      <xdr:rowOff>57897</xdr:rowOff>
    </xdr:to>
    <xdr:sp macro="" textlink="">
      <xdr:nvSpPr>
        <xdr:cNvPr id="2" name="四角形吹き出し 1"/>
        <xdr:cNvSpPr/>
      </xdr:nvSpPr>
      <xdr:spPr>
        <a:xfrm>
          <a:off x="7337425" y="1400175"/>
          <a:ext cx="2711450" cy="286497"/>
        </a:xfrm>
        <a:prstGeom prst="wedgeRectCallout">
          <a:avLst>
            <a:gd name="adj1" fmla="val -64221"/>
            <a:gd name="adj2" fmla="val 3096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en-US" altLang="ja-JP" sz="1100"/>
            <a:t>【</a:t>
          </a:r>
          <a:r>
            <a:rPr kumimoji="1" lang="ja-JP" altLang="en-US" sz="1100"/>
            <a:t>社判</a:t>
          </a:r>
          <a:r>
            <a:rPr kumimoji="1" lang="en-US" altLang="ja-JP" sz="1100"/>
            <a:t>】</a:t>
          </a:r>
          <a:r>
            <a:rPr kumimoji="1" lang="ja-JP" altLang="en-US" sz="1100"/>
            <a:t>と</a:t>
          </a:r>
          <a:r>
            <a:rPr kumimoji="1" lang="en-US" altLang="ja-JP" sz="1100"/>
            <a:t>【</a:t>
          </a:r>
          <a:r>
            <a:rPr kumimoji="1" lang="ja-JP" altLang="en-US" sz="1100"/>
            <a:t>社長印</a:t>
          </a:r>
          <a:r>
            <a:rPr kumimoji="1" lang="en-US" altLang="ja-JP" sz="1100"/>
            <a:t>】</a:t>
          </a:r>
          <a:r>
            <a:rPr kumimoji="1" lang="ja-JP" altLang="en-US" sz="1100"/>
            <a:t>を忘れずに捺印する</a:t>
          </a:r>
        </a:p>
      </xdr:txBody>
    </xdr:sp>
    <xdr:clientData/>
  </xdr:twoCellAnchor>
  <xdr:twoCellAnchor>
    <xdr:from>
      <xdr:col>13</xdr:col>
      <xdr:colOff>495302</xdr:colOff>
      <xdr:row>2</xdr:row>
      <xdr:rowOff>19050</xdr:rowOff>
    </xdr:from>
    <xdr:to>
      <xdr:col>14</xdr:col>
      <xdr:colOff>361951</xdr:colOff>
      <xdr:row>3</xdr:row>
      <xdr:rowOff>38100</xdr:rowOff>
    </xdr:to>
    <xdr:sp macro="" textlink="">
      <xdr:nvSpPr>
        <xdr:cNvPr id="3" name="四角形吹き出し 2"/>
        <xdr:cNvSpPr/>
      </xdr:nvSpPr>
      <xdr:spPr>
        <a:xfrm>
          <a:off x="7419977" y="542925"/>
          <a:ext cx="1381124" cy="295275"/>
        </a:xfrm>
        <a:prstGeom prst="wedgeRectCallout">
          <a:avLst>
            <a:gd name="adj1" fmla="val -80249"/>
            <a:gd name="adj2" fmla="val -1086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日付は記入しない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590550</xdr:colOff>
      <xdr:row>12</xdr:row>
      <xdr:rowOff>209549</xdr:rowOff>
    </xdr:from>
    <xdr:to>
      <xdr:col>20</xdr:col>
      <xdr:colOff>533400</xdr:colOff>
      <xdr:row>14</xdr:row>
      <xdr:rowOff>28574</xdr:rowOff>
    </xdr:to>
    <xdr:sp macro="" textlink="">
      <xdr:nvSpPr>
        <xdr:cNvPr id="2" name="角丸四角形吹き出し 1"/>
        <xdr:cNvSpPr/>
      </xdr:nvSpPr>
      <xdr:spPr>
        <a:xfrm>
          <a:off x="7715250" y="3933824"/>
          <a:ext cx="2000250" cy="314325"/>
        </a:xfrm>
        <a:prstGeom prst="wedgeRoundRectCallout">
          <a:avLst>
            <a:gd name="adj1" fmla="val -75181"/>
            <a:gd name="adj2" fmla="val 338"/>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300"/>
            </a:lnSpc>
          </a:pPr>
          <a:r>
            <a:rPr kumimoji="1" lang="ja-JP" altLang="en-US" sz="1100"/>
            <a:t>提出する方に○を移動する</a:t>
          </a:r>
        </a:p>
      </xdr:txBody>
    </xdr:sp>
    <xdr:clientData/>
  </xdr:twoCellAnchor>
  <xdr:twoCellAnchor>
    <xdr:from>
      <xdr:col>18</xdr:col>
      <xdr:colOff>466725</xdr:colOff>
      <xdr:row>0</xdr:row>
      <xdr:rowOff>352425</xdr:rowOff>
    </xdr:from>
    <xdr:to>
      <xdr:col>20</xdr:col>
      <xdr:colOff>409575</xdr:colOff>
      <xdr:row>1</xdr:row>
      <xdr:rowOff>266700</xdr:rowOff>
    </xdr:to>
    <xdr:sp macro="" textlink="">
      <xdr:nvSpPr>
        <xdr:cNvPr id="3" name="角丸四角形吹き出し 2"/>
        <xdr:cNvSpPr/>
      </xdr:nvSpPr>
      <xdr:spPr>
        <a:xfrm>
          <a:off x="7591425" y="352425"/>
          <a:ext cx="2000250" cy="295275"/>
        </a:xfrm>
        <a:prstGeom prst="wedgeRoundRectCallout">
          <a:avLst>
            <a:gd name="adj1" fmla="val -70937"/>
            <a:gd name="adj2" fmla="val -49305"/>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nSpc>
              <a:spcPts val="1300"/>
            </a:lnSpc>
          </a:pPr>
          <a:r>
            <a:rPr kumimoji="1" lang="ja-JP" altLang="en-US" sz="1100"/>
            <a:t>提出する方に○を</a:t>
          </a:r>
          <a:r>
            <a:rPr kumimoji="1" lang="ja-JP" altLang="ja-JP" sz="1100">
              <a:solidFill>
                <a:schemeClr val="dk1"/>
              </a:solidFill>
              <a:effectLst/>
              <a:latin typeface="+mn-lt"/>
              <a:ea typeface="+mn-ea"/>
              <a:cs typeface="+mn-cs"/>
            </a:rPr>
            <a:t>移動する</a:t>
          </a:r>
          <a:endParaRPr lang="ja-JP" altLang="ja-JP">
            <a:effectLst/>
          </a:endParaRPr>
        </a:p>
      </xdr:txBody>
    </xdr:sp>
    <xdr:clientData/>
  </xdr:twoCellAnchor>
  <xdr:twoCellAnchor>
    <xdr:from>
      <xdr:col>6</xdr:col>
      <xdr:colOff>114300</xdr:colOff>
      <xdr:row>11</xdr:row>
      <xdr:rowOff>314325</xdr:rowOff>
    </xdr:from>
    <xdr:to>
      <xdr:col>8</xdr:col>
      <xdr:colOff>304800</xdr:colOff>
      <xdr:row>13</xdr:row>
      <xdr:rowOff>19050</xdr:rowOff>
    </xdr:to>
    <xdr:sp macro="" textlink="">
      <xdr:nvSpPr>
        <xdr:cNvPr id="4" name="円/楕円 3"/>
        <xdr:cNvSpPr/>
      </xdr:nvSpPr>
      <xdr:spPr>
        <a:xfrm>
          <a:off x="2724150" y="3705225"/>
          <a:ext cx="895350" cy="2952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361950</xdr:colOff>
      <xdr:row>0</xdr:row>
      <xdr:rowOff>38100</xdr:rowOff>
    </xdr:from>
    <xdr:to>
      <xdr:col>6</xdr:col>
      <xdr:colOff>9525</xdr:colOff>
      <xdr:row>0</xdr:row>
      <xdr:rowOff>333375</xdr:rowOff>
    </xdr:to>
    <xdr:sp macro="" textlink="">
      <xdr:nvSpPr>
        <xdr:cNvPr id="5" name="円/楕円 4"/>
        <xdr:cNvSpPr/>
      </xdr:nvSpPr>
      <xdr:spPr>
        <a:xfrm>
          <a:off x="971550" y="38100"/>
          <a:ext cx="1647825" cy="2952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485775</xdr:colOff>
      <xdr:row>30</xdr:row>
      <xdr:rowOff>104775</xdr:rowOff>
    </xdr:from>
    <xdr:to>
      <xdr:col>13</xdr:col>
      <xdr:colOff>200027</xdr:colOff>
      <xdr:row>34</xdr:row>
      <xdr:rowOff>9525</xdr:rowOff>
    </xdr:to>
    <xdr:sp macro="" textlink="">
      <xdr:nvSpPr>
        <xdr:cNvPr id="4" name="角丸四角形吹き出し 3"/>
        <xdr:cNvSpPr/>
      </xdr:nvSpPr>
      <xdr:spPr>
        <a:xfrm>
          <a:off x="7486650" y="5819775"/>
          <a:ext cx="1943102" cy="666750"/>
        </a:xfrm>
        <a:prstGeom prst="wedgeRoundRectCallout">
          <a:avLst>
            <a:gd name="adj1" fmla="val -71409"/>
            <a:gd name="adj2" fmla="val -10376"/>
            <a:gd name="adj3" fmla="val 16667"/>
          </a:avLst>
        </a:prstGeom>
        <a:gradFill flip="none" rotWithShape="1">
          <a:gsLst>
            <a:gs pos="0">
              <a:srgbClr val="FFFF00">
                <a:shade val="30000"/>
                <a:satMod val="115000"/>
                <a:lumMod val="25000"/>
                <a:lumOff val="75000"/>
                <a:alpha val="54000"/>
              </a:srgbClr>
            </a:gs>
            <a:gs pos="32000">
              <a:srgbClr val="FFFF00">
                <a:shade val="67500"/>
                <a:satMod val="115000"/>
              </a:srgbClr>
            </a:gs>
            <a:gs pos="100000">
              <a:srgbClr val="FFFF00">
                <a:shade val="100000"/>
                <a:satMod val="115000"/>
              </a:srgbClr>
            </a:gs>
          </a:gsLst>
          <a:lin ang="16200000" scaled="1"/>
          <a:tileRect/>
        </a:gradFill>
        <a:ln w="19050">
          <a:solidFill>
            <a:schemeClr val="bg2">
              <a:lumMod val="1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lnSpc>
              <a:spcPts val="1300"/>
            </a:lnSpc>
          </a:pPr>
          <a:r>
            <a:rPr kumimoji="1" lang="ja-JP" altLang="en-US" sz="1100" b="0" u="none">
              <a:solidFill>
                <a:schemeClr val="dk1"/>
              </a:solidFill>
            </a:rPr>
            <a:t>使用材量が該当する設計書の名称・規格・数量・単位等を記入する</a:t>
          </a:r>
          <a:endParaRPr kumimoji="1" lang="en-US" altLang="ja-JP" sz="1100" b="0" u="none">
            <a:solidFill>
              <a:schemeClr val="dk1"/>
            </a:solidFill>
          </a:endParaRPr>
        </a:p>
      </xdr:txBody>
    </xdr:sp>
    <xdr:clientData/>
  </xdr:twoCellAnchor>
  <xdr:twoCellAnchor>
    <xdr:from>
      <xdr:col>11</xdr:col>
      <xdr:colOff>400048</xdr:colOff>
      <xdr:row>10</xdr:row>
      <xdr:rowOff>104776</xdr:rowOff>
    </xdr:from>
    <xdr:to>
      <xdr:col>13</xdr:col>
      <xdr:colOff>180975</xdr:colOff>
      <xdr:row>12</xdr:row>
      <xdr:rowOff>104775</xdr:rowOff>
    </xdr:to>
    <xdr:sp macro="" textlink="">
      <xdr:nvSpPr>
        <xdr:cNvPr id="5" name="角丸四角形吹き出し 4"/>
        <xdr:cNvSpPr/>
      </xdr:nvSpPr>
      <xdr:spPr>
        <a:xfrm>
          <a:off x="7400923" y="2009776"/>
          <a:ext cx="2009777" cy="380999"/>
        </a:xfrm>
        <a:prstGeom prst="wedgeRoundRectCallout">
          <a:avLst>
            <a:gd name="adj1" fmla="val -65305"/>
            <a:gd name="adj2" fmla="val -12598"/>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現場代理人の印を押印する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72259</xdr:colOff>
      <xdr:row>6</xdr:row>
      <xdr:rowOff>203638</xdr:rowOff>
    </xdr:from>
    <xdr:to>
      <xdr:col>5</xdr:col>
      <xdr:colOff>594491</xdr:colOff>
      <xdr:row>6</xdr:row>
      <xdr:rowOff>498913</xdr:rowOff>
    </xdr:to>
    <xdr:sp macro="" textlink="">
      <xdr:nvSpPr>
        <xdr:cNvPr id="2" name="大かっこ 1"/>
        <xdr:cNvSpPr/>
      </xdr:nvSpPr>
      <xdr:spPr>
        <a:xfrm>
          <a:off x="6339709" y="1689538"/>
          <a:ext cx="522232" cy="2952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72259</xdr:colOff>
      <xdr:row>7</xdr:row>
      <xdr:rowOff>0</xdr:rowOff>
    </xdr:from>
    <xdr:to>
      <xdr:col>5</xdr:col>
      <xdr:colOff>594491</xdr:colOff>
      <xdr:row>7</xdr:row>
      <xdr:rowOff>0</xdr:rowOff>
    </xdr:to>
    <xdr:sp macro="" textlink="">
      <xdr:nvSpPr>
        <xdr:cNvPr id="3" name="大かっこ 2"/>
        <xdr:cNvSpPr/>
      </xdr:nvSpPr>
      <xdr:spPr>
        <a:xfrm>
          <a:off x="6339709" y="2000250"/>
          <a:ext cx="522232" cy="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editAs="oneCell">
    <xdr:from>
      <xdr:col>6</xdr:col>
      <xdr:colOff>504825</xdr:colOff>
      <xdr:row>0</xdr:row>
      <xdr:rowOff>209550</xdr:rowOff>
    </xdr:from>
    <xdr:to>
      <xdr:col>7</xdr:col>
      <xdr:colOff>1905000</xdr:colOff>
      <xdr:row>3</xdr:row>
      <xdr:rowOff>209550</xdr:rowOff>
    </xdr:to>
    <xdr:pic>
      <xdr:nvPicPr>
        <xdr:cNvPr id="73763"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39025" y="209550"/>
          <a:ext cx="20669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396875</xdr:colOff>
      <xdr:row>9</xdr:row>
      <xdr:rowOff>152400</xdr:rowOff>
    </xdr:from>
    <xdr:to>
      <xdr:col>16</xdr:col>
      <xdr:colOff>321235</xdr:colOff>
      <xdr:row>11</xdr:row>
      <xdr:rowOff>105522</xdr:rowOff>
    </xdr:to>
    <xdr:sp macro="" textlink="">
      <xdr:nvSpPr>
        <xdr:cNvPr id="2" name="四角形吹き出し 1"/>
        <xdr:cNvSpPr/>
      </xdr:nvSpPr>
      <xdr:spPr>
        <a:xfrm>
          <a:off x="7302500" y="1866900"/>
          <a:ext cx="2839010" cy="334122"/>
        </a:xfrm>
        <a:prstGeom prst="wedgeRectCallout">
          <a:avLst>
            <a:gd name="adj1" fmla="val -64221"/>
            <a:gd name="adj2" fmla="val 3096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社判</a:t>
          </a:r>
          <a:r>
            <a:rPr kumimoji="1" lang="en-US" altLang="ja-JP" sz="1100"/>
            <a:t>】</a:t>
          </a:r>
          <a:r>
            <a:rPr kumimoji="1" lang="ja-JP" altLang="en-US" sz="1100"/>
            <a:t>と</a:t>
          </a:r>
          <a:r>
            <a:rPr kumimoji="1" lang="en-US" altLang="ja-JP" sz="1100"/>
            <a:t>【</a:t>
          </a:r>
          <a:r>
            <a:rPr kumimoji="1" lang="ja-JP" altLang="en-US" sz="1100"/>
            <a:t>社長印</a:t>
          </a:r>
          <a:r>
            <a:rPr kumimoji="1" lang="en-US" altLang="ja-JP" sz="1100"/>
            <a:t>】</a:t>
          </a:r>
          <a:r>
            <a:rPr kumimoji="1" lang="ja-JP" altLang="en-US" sz="1100"/>
            <a:t>を忘れずに捺印すること。</a:t>
          </a:r>
        </a:p>
      </xdr:txBody>
    </xdr:sp>
    <xdr:clientData/>
  </xdr:twoCellAnchor>
  <xdr:twoCellAnchor>
    <xdr:from>
      <xdr:col>13</xdr:col>
      <xdr:colOff>409575</xdr:colOff>
      <xdr:row>26</xdr:row>
      <xdr:rowOff>114299</xdr:rowOff>
    </xdr:from>
    <xdr:to>
      <xdr:col>14</xdr:col>
      <xdr:colOff>314325</xdr:colOff>
      <xdr:row>28</xdr:row>
      <xdr:rowOff>149036</xdr:rowOff>
    </xdr:to>
    <xdr:sp macro="" textlink="">
      <xdr:nvSpPr>
        <xdr:cNvPr id="3" name="角丸四角形吹き出し 2"/>
        <xdr:cNvSpPr/>
      </xdr:nvSpPr>
      <xdr:spPr>
        <a:xfrm>
          <a:off x="7315200" y="4876799"/>
          <a:ext cx="1447800" cy="415737"/>
        </a:xfrm>
        <a:prstGeom prst="wedgeRoundRectCallout">
          <a:avLst>
            <a:gd name="adj1" fmla="val -72398"/>
            <a:gd name="adj2" fmla="val -10804"/>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実工期での完成日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455520</xdr:colOff>
      <xdr:row>9</xdr:row>
      <xdr:rowOff>104775</xdr:rowOff>
    </xdr:from>
    <xdr:to>
      <xdr:col>16</xdr:col>
      <xdr:colOff>180976</xdr:colOff>
      <xdr:row>11</xdr:row>
      <xdr:rowOff>19050</xdr:rowOff>
    </xdr:to>
    <xdr:sp macro="" textlink="">
      <xdr:nvSpPr>
        <xdr:cNvPr id="2" name="四角形吹き出し 1"/>
        <xdr:cNvSpPr/>
      </xdr:nvSpPr>
      <xdr:spPr>
        <a:xfrm>
          <a:off x="7361145" y="1885950"/>
          <a:ext cx="2640106" cy="295275"/>
        </a:xfrm>
        <a:prstGeom prst="wedgeRectCallout">
          <a:avLst>
            <a:gd name="adj1" fmla="val -64221"/>
            <a:gd name="adj2" fmla="val 3096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en-US" altLang="ja-JP" sz="1100"/>
            <a:t>【</a:t>
          </a:r>
          <a:r>
            <a:rPr kumimoji="1" lang="ja-JP" altLang="en-US" sz="1100"/>
            <a:t>社判</a:t>
          </a:r>
          <a:r>
            <a:rPr kumimoji="1" lang="en-US" altLang="ja-JP" sz="1100"/>
            <a:t>】</a:t>
          </a:r>
          <a:r>
            <a:rPr kumimoji="1" lang="ja-JP" altLang="en-US" sz="1100"/>
            <a:t>と</a:t>
          </a:r>
          <a:r>
            <a:rPr kumimoji="1" lang="en-US" altLang="ja-JP" sz="1100"/>
            <a:t>【</a:t>
          </a:r>
          <a:r>
            <a:rPr kumimoji="1" lang="ja-JP" altLang="en-US" sz="1100"/>
            <a:t>社長印</a:t>
          </a:r>
          <a:r>
            <a:rPr kumimoji="1" lang="en-US" altLang="ja-JP" sz="1100"/>
            <a:t>】</a:t>
          </a:r>
          <a:r>
            <a:rPr kumimoji="1" lang="ja-JP" altLang="en-US" sz="1100"/>
            <a:t>を忘れずに押印する</a:t>
          </a:r>
        </a:p>
      </xdr:txBody>
    </xdr:sp>
    <xdr:clientData/>
  </xdr:twoCellAnchor>
  <xdr:twoCellAnchor>
    <xdr:from>
      <xdr:col>13</xdr:col>
      <xdr:colOff>403973</xdr:colOff>
      <xdr:row>4</xdr:row>
      <xdr:rowOff>66675</xdr:rowOff>
    </xdr:from>
    <xdr:to>
      <xdr:col>14</xdr:col>
      <xdr:colOff>171451</xdr:colOff>
      <xdr:row>6</xdr:row>
      <xdr:rowOff>1681</xdr:rowOff>
    </xdr:to>
    <xdr:sp macro="" textlink="">
      <xdr:nvSpPr>
        <xdr:cNvPr id="3" name="四角形吹き出し 2"/>
        <xdr:cNvSpPr/>
      </xdr:nvSpPr>
      <xdr:spPr>
        <a:xfrm>
          <a:off x="7309598" y="828675"/>
          <a:ext cx="1310528" cy="316006"/>
        </a:xfrm>
        <a:prstGeom prst="wedgeRectCallout">
          <a:avLst>
            <a:gd name="adj1" fmla="val -74989"/>
            <a:gd name="adj2" fmla="val 2795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日付は記入しない</a:t>
          </a:r>
        </a:p>
      </xdr:txBody>
    </xdr:sp>
    <xdr:clientData/>
  </xdr:twoCellAnchor>
  <xdr:twoCellAnchor>
    <xdr:from>
      <xdr:col>13</xdr:col>
      <xdr:colOff>338419</xdr:colOff>
      <xdr:row>23</xdr:row>
      <xdr:rowOff>57150</xdr:rowOff>
    </xdr:from>
    <xdr:to>
      <xdr:col>14</xdr:col>
      <xdr:colOff>114300</xdr:colOff>
      <xdr:row>23</xdr:row>
      <xdr:rowOff>316006</xdr:rowOff>
    </xdr:to>
    <xdr:sp macro="" textlink="">
      <xdr:nvSpPr>
        <xdr:cNvPr id="4" name="四角形吹き出し 3"/>
        <xdr:cNvSpPr/>
      </xdr:nvSpPr>
      <xdr:spPr>
        <a:xfrm>
          <a:off x="7244044" y="4733925"/>
          <a:ext cx="1318931" cy="258856"/>
        </a:xfrm>
        <a:prstGeom prst="wedgeRectCallout">
          <a:avLst>
            <a:gd name="adj1" fmla="val -71045"/>
            <a:gd name="adj2" fmla="val 889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日付は記入しない</a:t>
          </a:r>
        </a:p>
      </xdr:txBody>
    </xdr:sp>
    <xdr:clientData/>
  </xdr:twoCellAnchor>
  <xdr:twoCellAnchor>
    <xdr:from>
      <xdr:col>13</xdr:col>
      <xdr:colOff>499223</xdr:colOff>
      <xdr:row>40</xdr:row>
      <xdr:rowOff>20731</xdr:rowOff>
    </xdr:from>
    <xdr:to>
      <xdr:col>16</xdr:col>
      <xdr:colOff>390525</xdr:colOff>
      <xdr:row>42</xdr:row>
      <xdr:rowOff>62753</xdr:rowOff>
    </xdr:to>
    <xdr:sp macro="" textlink="">
      <xdr:nvSpPr>
        <xdr:cNvPr id="6" name="四角形吹き出し 5"/>
        <xdr:cNvSpPr/>
      </xdr:nvSpPr>
      <xdr:spPr>
        <a:xfrm>
          <a:off x="7404848" y="7840756"/>
          <a:ext cx="2805952" cy="375397"/>
        </a:xfrm>
        <a:prstGeom prst="wedgeRectCallout">
          <a:avLst>
            <a:gd name="adj1" fmla="val -64221"/>
            <a:gd name="adj2" fmla="val 30968"/>
          </a:avLst>
        </a:prstGeom>
        <a:solidFill>
          <a:srgbClr val="FFFF00"/>
        </a:solidFill>
        <a:ln w="571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0">
              <a:solidFill>
                <a:srgbClr val="FF0000"/>
              </a:solidFill>
              <a:latin typeface="HGPｺﾞｼｯｸE" panose="020B0900000000000000" pitchFamily="50" charset="-128"/>
              <a:ea typeface="HGPｺﾞｼｯｸE" panose="020B0900000000000000" pitchFamily="50" charset="-128"/>
            </a:rPr>
            <a:t>代表者直筆の署名が必要</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452156</xdr:colOff>
      <xdr:row>11</xdr:row>
      <xdr:rowOff>123825</xdr:rowOff>
    </xdr:from>
    <xdr:to>
      <xdr:col>33</xdr:col>
      <xdr:colOff>171450</xdr:colOff>
      <xdr:row>13</xdr:row>
      <xdr:rowOff>81803</xdr:rowOff>
    </xdr:to>
    <xdr:sp macro="" textlink="">
      <xdr:nvSpPr>
        <xdr:cNvPr id="2" name="四角形吹き出し 1"/>
        <xdr:cNvSpPr/>
      </xdr:nvSpPr>
      <xdr:spPr>
        <a:xfrm>
          <a:off x="6300506" y="2171700"/>
          <a:ext cx="2567269" cy="300878"/>
        </a:xfrm>
        <a:prstGeom prst="wedgeRectCallout">
          <a:avLst>
            <a:gd name="adj1" fmla="val -64221"/>
            <a:gd name="adj2" fmla="val 3096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en-US" altLang="ja-JP" sz="1100"/>
            <a:t>【</a:t>
          </a:r>
          <a:r>
            <a:rPr kumimoji="1" lang="ja-JP" altLang="en-US" sz="1100"/>
            <a:t>社判</a:t>
          </a:r>
          <a:r>
            <a:rPr kumimoji="1" lang="en-US" altLang="ja-JP" sz="1100"/>
            <a:t>】</a:t>
          </a:r>
          <a:r>
            <a:rPr kumimoji="1" lang="ja-JP" altLang="en-US" sz="1100"/>
            <a:t>と</a:t>
          </a:r>
          <a:r>
            <a:rPr kumimoji="1" lang="en-US" altLang="ja-JP" sz="1100"/>
            <a:t>【</a:t>
          </a:r>
          <a:r>
            <a:rPr kumimoji="1" lang="ja-JP" altLang="en-US" sz="1100"/>
            <a:t>社長印</a:t>
          </a:r>
          <a:r>
            <a:rPr kumimoji="1" lang="en-US" altLang="ja-JP" sz="1100"/>
            <a:t>】</a:t>
          </a:r>
          <a:r>
            <a:rPr kumimoji="1" lang="ja-JP" altLang="en-US" sz="1100"/>
            <a:t>を忘れずに押印する</a:t>
          </a:r>
        </a:p>
      </xdr:txBody>
    </xdr:sp>
    <xdr:clientData/>
  </xdr:twoCellAnchor>
  <xdr:twoCellAnchor>
    <xdr:from>
      <xdr:col>30</xdr:col>
      <xdr:colOff>141755</xdr:colOff>
      <xdr:row>2</xdr:row>
      <xdr:rowOff>58270</xdr:rowOff>
    </xdr:from>
    <xdr:to>
      <xdr:col>30</xdr:col>
      <xdr:colOff>1485900</xdr:colOff>
      <xdr:row>3</xdr:row>
      <xdr:rowOff>180975</xdr:rowOff>
    </xdr:to>
    <xdr:sp macro="" textlink="">
      <xdr:nvSpPr>
        <xdr:cNvPr id="3" name="四角形吹き出し 2"/>
        <xdr:cNvSpPr/>
      </xdr:nvSpPr>
      <xdr:spPr>
        <a:xfrm>
          <a:off x="5990105" y="448795"/>
          <a:ext cx="1344145" cy="294155"/>
        </a:xfrm>
        <a:prstGeom prst="wedgeRectCallout">
          <a:avLst>
            <a:gd name="adj1" fmla="val -57891"/>
            <a:gd name="adj2" fmla="val -11474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日付は記入しない</a:t>
          </a:r>
        </a:p>
      </xdr:txBody>
    </xdr:sp>
    <xdr:clientData/>
  </xdr:twoCellAnchor>
  <xdr:twoCellAnchor>
    <xdr:from>
      <xdr:col>11</xdr:col>
      <xdr:colOff>199307</xdr:colOff>
      <xdr:row>4</xdr:row>
      <xdr:rowOff>12808</xdr:rowOff>
    </xdr:from>
    <xdr:to>
      <xdr:col>14</xdr:col>
      <xdr:colOff>40023</xdr:colOff>
      <xdr:row>5</xdr:row>
      <xdr:rowOff>38421</xdr:rowOff>
    </xdr:to>
    <xdr:sp macro="" textlink="">
      <xdr:nvSpPr>
        <xdr:cNvPr id="4" name="円/楕円 3"/>
        <xdr:cNvSpPr/>
      </xdr:nvSpPr>
      <xdr:spPr>
        <a:xfrm>
          <a:off x="2362843" y="815629"/>
          <a:ext cx="453037" cy="2025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324970</xdr:colOff>
      <xdr:row>4</xdr:row>
      <xdr:rowOff>24088</xdr:rowOff>
    </xdr:from>
    <xdr:to>
      <xdr:col>32</xdr:col>
      <xdr:colOff>95250</xdr:colOff>
      <xdr:row>5</xdr:row>
      <xdr:rowOff>142875</xdr:rowOff>
    </xdr:to>
    <xdr:sp macro="" textlink="">
      <xdr:nvSpPr>
        <xdr:cNvPr id="5" name="角丸四角形吹き出し 4"/>
        <xdr:cNvSpPr/>
      </xdr:nvSpPr>
      <xdr:spPr>
        <a:xfrm>
          <a:off x="6173320" y="852763"/>
          <a:ext cx="1932455" cy="290237"/>
        </a:xfrm>
        <a:prstGeom prst="wedgeRoundRectCallout">
          <a:avLst>
            <a:gd name="adj1" fmla="val -65841"/>
            <a:gd name="adj2" fmla="val -23740"/>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lnSpc>
              <a:spcPts val="1300"/>
            </a:lnSpc>
          </a:pPr>
          <a:r>
            <a:rPr kumimoji="1" lang="ja-JP" altLang="en-US" sz="1100"/>
            <a:t>提出する対象に○をつける</a:t>
          </a:r>
        </a:p>
      </xdr:txBody>
    </xdr:sp>
    <xdr:clientData/>
  </xdr:twoCellAnchor>
  <xdr:twoCellAnchor>
    <xdr:from>
      <xdr:col>30</xdr:col>
      <xdr:colOff>419100</xdr:colOff>
      <xdr:row>30</xdr:row>
      <xdr:rowOff>38100</xdr:rowOff>
    </xdr:from>
    <xdr:to>
      <xdr:col>31</xdr:col>
      <xdr:colOff>304800</xdr:colOff>
      <xdr:row>32</xdr:row>
      <xdr:rowOff>28575</xdr:rowOff>
    </xdr:to>
    <xdr:sp macro="" textlink="">
      <xdr:nvSpPr>
        <xdr:cNvPr id="6" name="角丸四角形吹き出し 5"/>
        <xdr:cNvSpPr/>
      </xdr:nvSpPr>
      <xdr:spPr>
        <a:xfrm>
          <a:off x="6267450" y="5343525"/>
          <a:ext cx="1428750" cy="333375"/>
        </a:xfrm>
        <a:prstGeom prst="wedgeRoundRectCallout">
          <a:avLst>
            <a:gd name="adj1" fmla="val -75266"/>
            <a:gd name="adj2" fmla="val -13095"/>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実工期での完成日</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23</xdr:col>
      <xdr:colOff>140805</xdr:colOff>
      <xdr:row>4</xdr:row>
      <xdr:rowOff>33130</xdr:rowOff>
    </xdr:from>
    <xdr:to>
      <xdr:col>25</xdr:col>
      <xdr:colOff>339587</xdr:colOff>
      <xdr:row>10</xdr:row>
      <xdr:rowOff>209551</xdr:rowOff>
    </xdr:to>
    <xdr:sp macro="" textlink="">
      <xdr:nvSpPr>
        <xdr:cNvPr id="2" name="テキスト ボックス 1"/>
        <xdr:cNvSpPr txBox="1"/>
      </xdr:nvSpPr>
      <xdr:spPr>
        <a:xfrm>
          <a:off x="8008455" y="1052305"/>
          <a:ext cx="2351432" cy="1424196"/>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提出の際は、</a:t>
          </a:r>
          <a:endParaRPr kumimoji="1" lang="en-US" altLang="ja-JP" sz="1100"/>
        </a:p>
        <a:p>
          <a:r>
            <a:rPr kumimoji="1" lang="ja-JP" altLang="en-US" sz="1100" b="1">
              <a:solidFill>
                <a:srgbClr val="FF0000"/>
              </a:solidFill>
            </a:rPr>
            <a:t>打合せ簿</a:t>
          </a:r>
          <a:r>
            <a:rPr kumimoji="1" lang="ja-JP" altLang="en-US" sz="1100"/>
            <a:t>に、</a:t>
          </a:r>
          <a:endParaRPr kumimoji="1" lang="en-US" altLang="ja-JP" sz="1100"/>
        </a:p>
        <a:p>
          <a:r>
            <a:rPr kumimoji="1" lang="ja-JP" altLang="en-US" sz="1100" b="1">
              <a:solidFill>
                <a:srgbClr val="FF0000"/>
              </a:solidFill>
            </a:rPr>
            <a:t>本紙</a:t>
          </a:r>
          <a:r>
            <a:rPr kumimoji="1" lang="ja-JP" altLang="en-US" sz="1100" b="0">
              <a:solidFill>
                <a:schemeClr val="dk1"/>
              </a:solidFill>
            </a:rPr>
            <a:t>、</a:t>
          </a:r>
          <a:endParaRPr kumimoji="1" lang="en-US" altLang="ja-JP" sz="1100"/>
        </a:p>
        <a:p>
          <a:r>
            <a:rPr kumimoji="1" lang="ja-JP" altLang="en-US" sz="1100" b="1">
              <a:solidFill>
                <a:srgbClr val="FF0000"/>
              </a:solidFill>
            </a:rPr>
            <a:t>各下請業者の建設業許可証の写し</a:t>
          </a:r>
          <a:endParaRPr kumimoji="1" lang="en-US" altLang="ja-JP" sz="1100" b="1">
            <a:solidFill>
              <a:srgbClr val="FF0000"/>
            </a:solidFill>
          </a:endParaRPr>
        </a:p>
        <a:p>
          <a:r>
            <a:rPr kumimoji="1" lang="ja-JP" altLang="en-US" sz="1100"/>
            <a:t>を添付すること。</a:t>
          </a:r>
          <a:endParaRPr kumimoji="1" lang="en-US" altLang="ja-JP" sz="1100"/>
        </a:p>
        <a:p>
          <a:r>
            <a:rPr kumimoji="1" lang="ja-JP" altLang="en-US" sz="1100"/>
            <a:t>なお、</a:t>
          </a:r>
          <a:r>
            <a:rPr kumimoji="1" lang="en-US" altLang="ja-JP" sz="1100"/>
            <a:t>2</a:t>
          </a:r>
          <a:r>
            <a:rPr kumimoji="1" lang="ja-JP" altLang="en-US" sz="1100"/>
            <a:t>次以下の下請情報は直接入力すること。</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51</xdr:row>
      <xdr:rowOff>295275</xdr:rowOff>
    </xdr:from>
    <xdr:to>
      <xdr:col>38</xdr:col>
      <xdr:colOff>190500</xdr:colOff>
      <xdr:row>54</xdr:row>
      <xdr:rowOff>19050</xdr:rowOff>
    </xdr:to>
    <xdr:sp macro="" textlink="">
      <xdr:nvSpPr>
        <xdr:cNvPr id="65600" name="右中かっこ 1"/>
        <xdr:cNvSpPr>
          <a:spLocks/>
        </xdr:cNvSpPr>
      </xdr:nvSpPr>
      <xdr:spPr bwMode="auto">
        <a:xfrm rot="5400000">
          <a:off x="11677650" y="5038725"/>
          <a:ext cx="638175" cy="23993475"/>
        </a:xfrm>
        <a:prstGeom prst="rightBrace">
          <a:avLst>
            <a:gd name="adj1" fmla="val 8529"/>
            <a:gd name="adj2" fmla="val 50000"/>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54</xdr:col>
      <xdr:colOff>666750</xdr:colOff>
      <xdr:row>10</xdr:row>
      <xdr:rowOff>47625</xdr:rowOff>
    </xdr:from>
    <xdr:to>
      <xdr:col>64</xdr:col>
      <xdr:colOff>114302</xdr:colOff>
      <xdr:row>11</xdr:row>
      <xdr:rowOff>190499</xdr:rowOff>
    </xdr:to>
    <xdr:sp macro="" textlink="">
      <xdr:nvSpPr>
        <xdr:cNvPr id="4" name="角丸四角形吹き出し 3"/>
        <xdr:cNvSpPr/>
      </xdr:nvSpPr>
      <xdr:spPr>
        <a:xfrm>
          <a:off x="7353300" y="2809875"/>
          <a:ext cx="2124077" cy="523874"/>
        </a:xfrm>
        <a:prstGeom prst="wedgeRoundRectCallout">
          <a:avLst>
            <a:gd name="adj1" fmla="val -79317"/>
            <a:gd name="adj2" fmla="val -105811"/>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133350</xdr:colOff>
      <xdr:row>2</xdr:row>
      <xdr:rowOff>9524</xdr:rowOff>
    </xdr:from>
    <xdr:to>
      <xdr:col>81</xdr:col>
      <xdr:colOff>0</xdr:colOff>
      <xdr:row>8</xdr:row>
      <xdr:rowOff>66674</xdr:rowOff>
    </xdr:to>
    <xdr:sp macro="" textlink="">
      <xdr:nvSpPr>
        <xdr:cNvPr id="3" name="テキスト ボックス 2"/>
        <xdr:cNvSpPr txBox="1"/>
      </xdr:nvSpPr>
      <xdr:spPr>
        <a:xfrm>
          <a:off x="6819900" y="771524"/>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54</xdr:col>
      <xdr:colOff>676275</xdr:colOff>
      <xdr:row>9</xdr:row>
      <xdr:rowOff>47625</xdr:rowOff>
    </xdr:from>
    <xdr:to>
      <xdr:col>65</xdr:col>
      <xdr:colOff>2</xdr:colOff>
      <xdr:row>10</xdr:row>
      <xdr:rowOff>285749</xdr:rowOff>
    </xdr:to>
    <xdr:sp macro="" textlink="">
      <xdr:nvSpPr>
        <xdr:cNvPr id="2" name="角丸四角形吹き出し 1"/>
        <xdr:cNvSpPr/>
      </xdr:nvSpPr>
      <xdr:spPr>
        <a:xfrm>
          <a:off x="7362825" y="2524125"/>
          <a:ext cx="2124077" cy="523874"/>
        </a:xfrm>
        <a:prstGeom prst="wedgeRoundRectCallout">
          <a:avLst>
            <a:gd name="adj1" fmla="val -76626"/>
            <a:gd name="adj2" fmla="val -45810"/>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295275</xdr:colOff>
      <xdr:row>1</xdr:row>
      <xdr:rowOff>266700</xdr:rowOff>
    </xdr:from>
    <xdr:to>
      <xdr:col>82</xdr:col>
      <xdr:colOff>38100</xdr:colOff>
      <xdr:row>7</xdr:row>
      <xdr:rowOff>123825</xdr:rowOff>
    </xdr:to>
    <xdr:sp macro="" textlink="">
      <xdr:nvSpPr>
        <xdr:cNvPr id="5" name="テキスト ボックス 4"/>
        <xdr:cNvSpPr txBox="1"/>
      </xdr:nvSpPr>
      <xdr:spPr>
        <a:xfrm>
          <a:off x="6981825" y="64770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54</xdr:col>
      <xdr:colOff>628650</xdr:colOff>
      <xdr:row>9</xdr:row>
      <xdr:rowOff>28575</xdr:rowOff>
    </xdr:from>
    <xdr:to>
      <xdr:col>64</xdr:col>
      <xdr:colOff>76202</xdr:colOff>
      <xdr:row>10</xdr:row>
      <xdr:rowOff>266699</xdr:rowOff>
    </xdr:to>
    <xdr:sp macro="" textlink="">
      <xdr:nvSpPr>
        <xdr:cNvPr id="2" name="角丸四角形吹き出し 1"/>
        <xdr:cNvSpPr/>
      </xdr:nvSpPr>
      <xdr:spPr>
        <a:xfrm>
          <a:off x="7315200" y="2505075"/>
          <a:ext cx="2124077" cy="523874"/>
        </a:xfrm>
        <a:prstGeom prst="wedgeRoundRectCallout">
          <a:avLst>
            <a:gd name="adj1" fmla="val -74833"/>
            <a:gd name="adj2" fmla="val -33083"/>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238125</xdr:colOff>
      <xdr:row>1</xdr:row>
      <xdr:rowOff>152400</xdr:rowOff>
    </xdr:from>
    <xdr:to>
      <xdr:col>81</xdr:col>
      <xdr:colOff>104775</xdr:colOff>
      <xdr:row>7</xdr:row>
      <xdr:rowOff>9525</xdr:rowOff>
    </xdr:to>
    <xdr:sp macro="" textlink="">
      <xdr:nvSpPr>
        <xdr:cNvPr id="5" name="テキスト ボックス 4"/>
        <xdr:cNvSpPr txBox="1"/>
      </xdr:nvSpPr>
      <xdr:spPr>
        <a:xfrm>
          <a:off x="6924675" y="53340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54</xdr:col>
      <xdr:colOff>676275</xdr:colOff>
      <xdr:row>9</xdr:row>
      <xdr:rowOff>95250</xdr:rowOff>
    </xdr:from>
    <xdr:to>
      <xdr:col>65</xdr:col>
      <xdr:colOff>2</xdr:colOff>
      <xdr:row>10</xdr:row>
      <xdr:rowOff>333374</xdr:rowOff>
    </xdr:to>
    <xdr:sp macro="" textlink="">
      <xdr:nvSpPr>
        <xdr:cNvPr id="2" name="角丸四角形吹き出し 1"/>
        <xdr:cNvSpPr/>
      </xdr:nvSpPr>
      <xdr:spPr>
        <a:xfrm>
          <a:off x="7362825" y="2571750"/>
          <a:ext cx="2124077" cy="523874"/>
        </a:xfrm>
        <a:prstGeom prst="wedgeRoundRectCallout">
          <a:avLst>
            <a:gd name="adj1" fmla="val -77972"/>
            <a:gd name="adj2" fmla="val -54901"/>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209550</xdr:colOff>
      <xdr:row>1</xdr:row>
      <xdr:rowOff>85725</xdr:rowOff>
    </xdr:from>
    <xdr:to>
      <xdr:col>81</xdr:col>
      <xdr:colOff>76200</xdr:colOff>
      <xdr:row>6</xdr:row>
      <xdr:rowOff>152400</xdr:rowOff>
    </xdr:to>
    <xdr:sp macro="" textlink="">
      <xdr:nvSpPr>
        <xdr:cNvPr id="5" name="テキスト ボックス 4"/>
        <xdr:cNvSpPr txBox="1"/>
      </xdr:nvSpPr>
      <xdr:spPr>
        <a:xfrm>
          <a:off x="6896100" y="46672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54</xdr:col>
      <xdr:colOff>657225</xdr:colOff>
      <xdr:row>9</xdr:row>
      <xdr:rowOff>57150</xdr:rowOff>
    </xdr:from>
    <xdr:to>
      <xdr:col>64</xdr:col>
      <xdr:colOff>104777</xdr:colOff>
      <xdr:row>10</xdr:row>
      <xdr:rowOff>295274</xdr:rowOff>
    </xdr:to>
    <xdr:sp macro="" textlink="">
      <xdr:nvSpPr>
        <xdr:cNvPr id="2" name="角丸四角形吹き出し 1"/>
        <xdr:cNvSpPr/>
      </xdr:nvSpPr>
      <xdr:spPr>
        <a:xfrm>
          <a:off x="7343775" y="2533650"/>
          <a:ext cx="2124077" cy="523874"/>
        </a:xfrm>
        <a:prstGeom prst="wedgeRoundRectCallout">
          <a:avLst>
            <a:gd name="adj1" fmla="val -76626"/>
            <a:gd name="adj2" fmla="val -43992"/>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381000</xdr:colOff>
      <xdr:row>1</xdr:row>
      <xdr:rowOff>247650</xdr:rowOff>
    </xdr:from>
    <xdr:to>
      <xdr:col>83</xdr:col>
      <xdr:colOff>0</xdr:colOff>
      <xdr:row>7</xdr:row>
      <xdr:rowOff>104775</xdr:rowOff>
    </xdr:to>
    <xdr:sp macro="" textlink="">
      <xdr:nvSpPr>
        <xdr:cNvPr id="5" name="テキスト ボックス 4"/>
        <xdr:cNvSpPr txBox="1"/>
      </xdr:nvSpPr>
      <xdr:spPr>
        <a:xfrm>
          <a:off x="7067550" y="62865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54</xdr:col>
      <xdr:colOff>647700</xdr:colOff>
      <xdr:row>9</xdr:row>
      <xdr:rowOff>114300</xdr:rowOff>
    </xdr:from>
    <xdr:to>
      <xdr:col>64</xdr:col>
      <xdr:colOff>95252</xdr:colOff>
      <xdr:row>10</xdr:row>
      <xdr:rowOff>352424</xdr:rowOff>
    </xdr:to>
    <xdr:sp macro="" textlink="">
      <xdr:nvSpPr>
        <xdr:cNvPr id="2" name="角丸四角形吹き出し 1"/>
        <xdr:cNvSpPr/>
      </xdr:nvSpPr>
      <xdr:spPr>
        <a:xfrm>
          <a:off x="7334250" y="2590800"/>
          <a:ext cx="2124077" cy="523874"/>
        </a:xfrm>
        <a:prstGeom prst="wedgeRoundRectCallout">
          <a:avLst>
            <a:gd name="adj1" fmla="val -78868"/>
            <a:gd name="adj2" fmla="val -56720"/>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323850</xdr:colOff>
      <xdr:row>1</xdr:row>
      <xdr:rowOff>257175</xdr:rowOff>
    </xdr:from>
    <xdr:to>
      <xdr:col>82</xdr:col>
      <xdr:colOff>66675</xdr:colOff>
      <xdr:row>7</xdr:row>
      <xdr:rowOff>114300</xdr:rowOff>
    </xdr:to>
    <xdr:sp macro="" textlink="">
      <xdr:nvSpPr>
        <xdr:cNvPr id="5" name="テキスト ボックス 4"/>
        <xdr:cNvSpPr txBox="1"/>
      </xdr:nvSpPr>
      <xdr:spPr>
        <a:xfrm>
          <a:off x="7010400" y="63817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54</xdr:col>
      <xdr:colOff>628650</xdr:colOff>
      <xdr:row>9</xdr:row>
      <xdr:rowOff>66675</xdr:rowOff>
    </xdr:from>
    <xdr:to>
      <xdr:col>64</xdr:col>
      <xdr:colOff>76202</xdr:colOff>
      <xdr:row>10</xdr:row>
      <xdr:rowOff>304799</xdr:rowOff>
    </xdr:to>
    <xdr:sp macro="" textlink="">
      <xdr:nvSpPr>
        <xdr:cNvPr id="2" name="角丸四角形吹き出し 1"/>
        <xdr:cNvSpPr/>
      </xdr:nvSpPr>
      <xdr:spPr>
        <a:xfrm>
          <a:off x="7315200" y="2543175"/>
          <a:ext cx="2124077" cy="523874"/>
        </a:xfrm>
        <a:prstGeom prst="wedgeRoundRectCallout">
          <a:avLst>
            <a:gd name="adj1" fmla="val -77523"/>
            <a:gd name="adj2" fmla="val -49447"/>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381000</xdr:colOff>
      <xdr:row>1</xdr:row>
      <xdr:rowOff>257175</xdr:rowOff>
    </xdr:from>
    <xdr:to>
      <xdr:col>83</xdr:col>
      <xdr:colOff>0</xdr:colOff>
      <xdr:row>7</xdr:row>
      <xdr:rowOff>114300</xdr:rowOff>
    </xdr:to>
    <xdr:sp macro="" textlink="">
      <xdr:nvSpPr>
        <xdr:cNvPr id="5" name="テキスト ボックス 4"/>
        <xdr:cNvSpPr txBox="1"/>
      </xdr:nvSpPr>
      <xdr:spPr>
        <a:xfrm>
          <a:off x="7067550" y="63817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54</xdr:col>
      <xdr:colOff>647700</xdr:colOff>
      <xdr:row>9</xdr:row>
      <xdr:rowOff>85725</xdr:rowOff>
    </xdr:from>
    <xdr:to>
      <xdr:col>64</xdr:col>
      <xdr:colOff>95252</xdr:colOff>
      <xdr:row>10</xdr:row>
      <xdr:rowOff>323849</xdr:rowOff>
    </xdr:to>
    <xdr:sp macro="" textlink="">
      <xdr:nvSpPr>
        <xdr:cNvPr id="2" name="角丸四角形吹き出し 1"/>
        <xdr:cNvSpPr/>
      </xdr:nvSpPr>
      <xdr:spPr>
        <a:xfrm>
          <a:off x="7334250" y="2562225"/>
          <a:ext cx="2124077" cy="523874"/>
        </a:xfrm>
        <a:prstGeom prst="wedgeRoundRectCallout">
          <a:avLst>
            <a:gd name="adj1" fmla="val -77972"/>
            <a:gd name="adj2" fmla="val -49447"/>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323850</xdr:colOff>
      <xdr:row>1</xdr:row>
      <xdr:rowOff>333375</xdr:rowOff>
    </xdr:from>
    <xdr:to>
      <xdr:col>82</xdr:col>
      <xdr:colOff>66675</xdr:colOff>
      <xdr:row>8</xdr:row>
      <xdr:rowOff>9525</xdr:rowOff>
    </xdr:to>
    <xdr:sp macro="" textlink="">
      <xdr:nvSpPr>
        <xdr:cNvPr id="5" name="テキスト ボックス 4"/>
        <xdr:cNvSpPr txBox="1"/>
      </xdr:nvSpPr>
      <xdr:spPr>
        <a:xfrm>
          <a:off x="7010400" y="71437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54</xdr:col>
      <xdr:colOff>628650</xdr:colOff>
      <xdr:row>9</xdr:row>
      <xdr:rowOff>85725</xdr:rowOff>
    </xdr:from>
    <xdr:to>
      <xdr:col>64</xdr:col>
      <xdr:colOff>76202</xdr:colOff>
      <xdr:row>10</xdr:row>
      <xdr:rowOff>323849</xdr:rowOff>
    </xdr:to>
    <xdr:sp macro="" textlink="">
      <xdr:nvSpPr>
        <xdr:cNvPr id="2" name="角丸四角形吹き出し 1"/>
        <xdr:cNvSpPr/>
      </xdr:nvSpPr>
      <xdr:spPr>
        <a:xfrm>
          <a:off x="7315200" y="2562225"/>
          <a:ext cx="2124077" cy="523874"/>
        </a:xfrm>
        <a:prstGeom prst="wedgeRoundRectCallout">
          <a:avLst>
            <a:gd name="adj1" fmla="val -77075"/>
            <a:gd name="adj2" fmla="val -51265"/>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314325</xdr:colOff>
      <xdr:row>1</xdr:row>
      <xdr:rowOff>238125</xdr:rowOff>
    </xdr:from>
    <xdr:to>
      <xdr:col>82</xdr:col>
      <xdr:colOff>57150</xdr:colOff>
      <xdr:row>7</xdr:row>
      <xdr:rowOff>95250</xdr:rowOff>
    </xdr:to>
    <xdr:sp macro="" textlink="">
      <xdr:nvSpPr>
        <xdr:cNvPr id="5" name="テキスト ボックス 4"/>
        <xdr:cNvSpPr txBox="1"/>
      </xdr:nvSpPr>
      <xdr:spPr>
        <a:xfrm>
          <a:off x="7000875" y="61912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54</xdr:col>
      <xdr:colOff>666750</xdr:colOff>
      <xdr:row>9</xdr:row>
      <xdr:rowOff>57150</xdr:rowOff>
    </xdr:from>
    <xdr:to>
      <xdr:col>64</xdr:col>
      <xdr:colOff>114302</xdr:colOff>
      <xdr:row>10</xdr:row>
      <xdr:rowOff>295274</xdr:rowOff>
    </xdr:to>
    <xdr:sp macro="" textlink="">
      <xdr:nvSpPr>
        <xdr:cNvPr id="2" name="角丸四角形吹き出し 1"/>
        <xdr:cNvSpPr/>
      </xdr:nvSpPr>
      <xdr:spPr>
        <a:xfrm>
          <a:off x="7353300" y="2533650"/>
          <a:ext cx="2124077" cy="523874"/>
        </a:xfrm>
        <a:prstGeom prst="wedgeRoundRectCallout">
          <a:avLst>
            <a:gd name="adj1" fmla="val -78868"/>
            <a:gd name="adj2" fmla="val -58538"/>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409575</xdr:colOff>
      <xdr:row>1</xdr:row>
      <xdr:rowOff>209550</xdr:rowOff>
    </xdr:from>
    <xdr:to>
      <xdr:col>83</xdr:col>
      <xdr:colOff>28575</xdr:colOff>
      <xdr:row>7</xdr:row>
      <xdr:rowOff>66675</xdr:rowOff>
    </xdr:to>
    <xdr:sp macro="" textlink="">
      <xdr:nvSpPr>
        <xdr:cNvPr id="5" name="テキスト ボックス 4"/>
        <xdr:cNvSpPr txBox="1"/>
      </xdr:nvSpPr>
      <xdr:spPr>
        <a:xfrm>
          <a:off x="7096125" y="59055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54</xdr:col>
      <xdr:colOff>638175</xdr:colOff>
      <xdr:row>9</xdr:row>
      <xdr:rowOff>95250</xdr:rowOff>
    </xdr:from>
    <xdr:to>
      <xdr:col>64</xdr:col>
      <xdr:colOff>85727</xdr:colOff>
      <xdr:row>10</xdr:row>
      <xdr:rowOff>333374</xdr:rowOff>
    </xdr:to>
    <xdr:sp macro="" textlink="">
      <xdr:nvSpPr>
        <xdr:cNvPr id="2" name="角丸四角形吹き出し 1"/>
        <xdr:cNvSpPr/>
      </xdr:nvSpPr>
      <xdr:spPr>
        <a:xfrm>
          <a:off x="7324725" y="2571750"/>
          <a:ext cx="2124077" cy="523874"/>
        </a:xfrm>
        <a:prstGeom prst="wedgeRoundRectCallout">
          <a:avLst>
            <a:gd name="adj1" fmla="val -77075"/>
            <a:gd name="adj2" fmla="val -60356"/>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285750</xdr:colOff>
      <xdr:row>1</xdr:row>
      <xdr:rowOff>257175</xdr:rowOff>
    </xdr:from>
    <xdr:to>
      <xdr:col>82</xdr:col>
      <xdr:colOff>28575</xdr:colOff>
      <xdr:row>7</xdr:row>
      <xdr:rowOff>114300</xdr:rowOff>
    </xdr:to>
    <xdr:sp macro="" textlink="">
      <xdr:nvSpPr>
        <xdr:cNvPr id="5" name="テキスト ボックス 4"/>
        <xdr:cNvSpPr txBox="1"/>
      </xdr:nvSpPr>
      <xdr:spPr>
        <a:xfrm>
          <a:off x="6972300" y="63817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54</xdr:col>
      <xdr:colOff>657225</xdr:colOff>
      <xdr:row>9</xdr:row>
      <xdr:rowOff>28575</xdr:rowOff>
    </xdr:from>
    <xdr:to>
      <xdr:col>64</xdr:col>
      <xdr:colOff>104777</xdr:colOff>
      <xdr:row>10</xdr:row>
      <xdr:rowOff>266699</xdr:rowOff>
    </xdr:to>
    <xdr:sp macro="" textlink="">
      <xdr:nvSpPr>
        <xdr:cNvPr id="2" name="角丸四角形吹き出し 1"/>
        <xdr:cNvSpPr/>
      </xdr:nvSpPr>
      <xdr:spPr>
        <a:xfrm>
          <a:off x="7343775" y="2505075"/>
          <a:ext cx="2124077" cy="523874"/>
        </a:xfrm>
        <a:prstGeom prst="wedgeRoundRectCallout">
          <a:avLst>
            <a:gd name="adj1" fmla="val -78868"/>
            <a:gd name="adj2" fmla="val -51265"/>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285750</xdr:colOff>
      <xdr:row>1</xdr:row>
      <xdr:rowOff>200025</xdr:rowOff>
    </xdr:from>
    <xdr:to>
      <xdr:col>82</xdr:col>
      <xdr:colOff>28575</xdr:colOff>
      <xdr:row>7</xdr:row>
      <xdr:rowOff>57150</xdr:rowOff>
    </xdr:to>
    <xdr:sp macro="" textlink="">
      <xdr:nvSpPr>
        <xdr:cNvPr id="5" name="テキスト ボックス 4"/>
        <xdr:cNvSpPr txBox="1"/>
      </xdr:nvSpPr>
      <xdr:spPr>
        <a:xfrm>
          <a:off x="6972300" y="58102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54</xdr:col>
      <xdr:colOff>657225</xdr:colOff>
      <xdr:row>9</xdr:row>
      <xdr:rowOff>66675</xdr:rowOff>
    </xdr:from>
    <xdr:to>
      <xdr:col>64</xdr:col>
      <xdr:colOff>104777</xdr:colOff>
      <xdr:row>10</xdr:row>
      <xdr:rowOff>304799</xdr:rowOff>
    </xdr:to>
    <xdr:sp macro="" textlink="">
      <xdr:nvSpPr>
        <xdr:cNvPr id="2" name="角丸四角形吹き出し 1"/>
        <xdr:cNvSpPr/>
      </xdr:nvSpPr>
      <xdr:spPr>
        <a:xfrm>
          <a:off x="7343775" y="2543175"/>
          <a:ext cx="2124077" cy="523874"/>
        </a:xfrm>
        <a:prstGeom prst="wedgeRoundRectCallout">
          <a:avLst>
            <a:gd name="adj1" fmla="val -79317"/>
            <a:gd name="adj2" fmla="val -47629"/>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314325</xdr:colOff>
      <xdr:row>1</xdr:row>
      <xdr:rowOff>228600</xdr:rowOff>
    </xdr:from>
    <xdr:to>
      <xdr:col>82</xdr:col>
      <xdr:colOff>57150</xdr:colOff>
      <xdr:row>7</xdr:row>
      <xdr:rowOff>85725</xdr:rowOff>
    </xdr:to>
    <xdr:sp macro="" textlink="">
      <xdr:nvSpPr>
        <xdr:cNvPr id="5" name="テキスト ボックス 4"/>
        <xdr:cNvSpPr txBox="1"/>
      </xdr:nvSpPr>
      <xdr:spPr>
        <a:xfrm>
          <a:off x="7000875" y="60960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54</xdr:col>
      <xdr:colOff>657225</xdr:colOff>
      <xdr:row>9</xdr:row>
      <xdr:rowOff>38100</xdr:rowOff>
    </xdr:from>
    <xdr:to>
      <xdr:col>64</xdr:col>
      <xdr:colOff>104777</xdr:colOff>
      <xdr:row>10</xdr:row>
      <xdr:rowOff>276224</xdr:rowOff>
    </xdr:to>
    <xdr:sp macro="" textlink="">
      <xdr:nvSpPr>
        <xdr:cNvPr id="2" name="角丸四角形吹き出し 1"/>
        <xdr:cNvSpPr/>
      </xdr:nvSpPr>
      <xdr:spPr>
        <a:xfrm>
          <a:off x="7343775" y="2514600"/>
          <a:ext cx="2124077" cy="523874"/>
        </a:xfrm>
        <a:prstGeom prst="wedgeRoundRectCallout">
          <a:avLst>
            <a:gd name="adj1" fmla="val -77972"/>
            <a:gd name="adj2" fmla="val -53083"/>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304800</xdr:colOff>
      <xdr:row>1</xdr:row>
      <xdr:rowOff>190500</xdr:rowOff>
    </xdr:from>
    <xdr:to>
      <xdr:col>82</xdr:col>
      <xdr:colOff>47625</xdr:colOff>
      <xdr:row>7</xdr:row>
      <xdr:rowOff>47625</xdr:rowOff>
    </xdr:to>
    <xdr:sp macro="" textlink="">
      <xdr:nvSpPr>
        <xdr:cNvPr id="5" name="テキスト ボックス 4"/>
        <xdr:cNvSpPr txBox="1"/>
      </xdr:nvSpPr>
      <xdr:spPr>
        <a:xfrm>
          <a:off x="6991350" y="571500"/>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54</xdr:col>
      <xdr:colOff>657225</xdr:colOff>
      <xdr:row>9</xdr:row>
      <xdr:rowOff>76200</xdr:rowOff>
    </xdr:from>
    <xdr:to>
      <xdr:col>64</xdr:col>
      <xdr:colOff>104777</xdr:colOff>
      <xdr:row>10</xdr:row>
      <xdr:rowOff>314324</xdr:rowOff>
    </xdr:to>
    <xdr:sp macro="" textlink="">
      <xdr:nvSpPr>
        <xdr:cNvPr id="2" name="角丸四角形吹き出し 1"/>
        <xdr:cNvSpPr/>
      </xdr:nvSpPr>
      <xdr:spPr>
        <a:xfrm>
          <a:off x="7343775" y="2552700"/>
          <a:ext cx="2124077" cy="523874"/>
        </a:xfrm>
        <a:prstGeom prst="wedgeRoundRectCallout">
          <a:avLst>
            <a:gd name="adj1" fmla="val -77972"/>
            <a:gd name="adj2" fmla="val -51265"/>
            <a:gd name="adj3" fmla="val 16667"/>
          </a:avLst>
        </a:prstGeom>
        <a:solidFill>
          <a:srgbClr val="FFFF00"/>
        </a:solidFill>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lnSpc>
              <a:spcPts val="1300"/>
            </a:lnSpc>
          </a:pPr>
          <a:r>
            <a:rPr kumimoji="1" lang="ja-JP" altLang="en-US" sz="1100" b="0" cap="none" spc="0">
              <a:ln>
                <a:noFill/>
              </a:ln>
              <a:solidFill>
                <a:schemeClr val="tx1"/>
              </a:solidFill>
              <a:effectLst/>
            </a:rPr>
            <a:t>社判、代表者印を捺印する</a:t>
          </a:r>
          <a:endParaRPr kumimoji="1" lang="en-US" altLang="ja-JP" sz="1100" b="0" cap="none" spc="0">
            <a:ln>
              <a:noFill/>
            </a:ln>
            <a:solidFill>
              <a:schemeClr val="tx1"/>
            </a:solidFill>
            <a:effectLst/>
          </a:endParaRPr>
        </a:p>
        <a:p>
          <a:pPr algn="l">
            <a:lnSpc>
              <a:spcPts val="1300"/>
            </a:lnSpc>
          </a:pPr>
          <a:r>
            <a:rPr kumimoji="1" lang="ja-JP" altLang="en-US" sz="1100" b="0" cap="none" spc="0">
              <a:ln>
                <a:noFill/>
              </a:ln>
              <a:solidFill>
                <a:schemeClr val="tx1"/>
              </a:solidFill>
              <a:effectLst/>
            </a:rPr>
            <a:t>（契約時に使用したもの）</a:t>
          </a:r>
        </a:p>
      </xdr:txBody>
    </xdr:sp>
    <xdr:clientData/>
  </xdr:twoCellAnchor>
  <xdr:twoCellAnchor>
    <xdr:from>
      <xdr:col>54</xdr:col>
      <xdr:colOff>209550</xdr:colOff>
      <xdr:row>1</xdr:row>
      <xdr:rowOff>219075</xdr:rowOff>
    </xdr:from>
    <xdr:to>
      <xdr:col>81</xdr:col>
      <xdr:colOff>76200</xdr:colOff>
      <xdr:row>7</xdr:row>
      <xdr:rowOff>76200</xdr:rowOff>
    </xdr:to>
    <xdr:sp macro="" textlink="">
      <xdr:nvSpPr>
        <xdr:cNvPr id="5" name="テキスト ボックス 4"/>
        <xdr:cNvSpPr txBox="1"/>
      </xdr:nvSpPr>
      <xdr:spPr>
        <a:xfrm>
          <a:off x="6896100" y="600075"/>
          <a:ext cx="4648200" cy="15906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a:solidFill>
                <a:sysClr val="windowText" lastClr="000000"/>
              </a:solidFill>
            </a:rPr>
            <a:t>下請業者ごとに</a:t>
          </a:r>
          <a:endParaRPr kumimoji="1" lang="en-US" altLang="ja-JP" sz="1050" b="0">
            <a:solidFill>
              <a:sysClr val="windowText" lastClr="000000"/>
            </a:solidFill>
          </a:endParaRPr>
        </a:p>
        <a:p>
          <a:r>
            <a:rPr kumimoji="1" lang="ja-JP" altLang="en-US" sz="1050" b="1">
              <a:solidFill>
                <a:srgbClr val="FF0000"/>
              </a:solidFill>
            </a:rPr>
            <a:t>①本紙　、　➁注文書　、　③注文請書、</a:t>
          </a:r>
          <a:endParaRPr kumimoji="1" lang="en-US" altLang="ja-JP" sz="1050" b="1">
            <a:solidFill>
              <a:srgbClr val="FF0000"/>
            </a:solidFill>
          </a:endParaRPr>
        </a:p>
        <a:p>
          <a:r>
            <a:rPr kumimoji="1" lang="ja-JP" altLang="en-US" sz="1050" b="1">
              <a:solidFill>
                <a:srgbClr val="FF0000"/>
              </a:solidFill>
            </a:rPr>
            <a:t>④約款　、　⑤建設業許可証の写し　、　⑥施工体制台帳　、</a:t>
          </a:r>
          <a:endParaRPr kumimoji="1" lang="en-US" altLang="ja-JP" sz="1050" b="1">
            <a:solidFill>
              <a:srgbClr val="FF0000"/>
            </a:solidFill>
          </a:endParaRPr>
        </a:p>
        <a:p>
          <a:r>
            <a:rPr kumimoji="1" lang="ja-JP" altLang="en-US" sz="1050" b="1">
              <a:solidFill>
                <a:srgbClr val="FF0000"/>
              </a:solidFill>
            </a:rPr>
            <a:t>⑦工事作業所災害防止協議会兼施工体系図</a:t>
          </a:r>
          <a:r>
            <a:rPr kumimoji="1" lang="ja-JP" altLang="en-US" sz="1050" b="1">
              <a:solidFill>
                <a:srgbClr val="0070C0"/>
              </a:solidFill>
            </a:rPr>
            <a:t>、　</a:t>
          </a:r>
          <a:endParaRPr kumimoji="1" lang="en-US" altLang="ja-JP" sz="1050" b="1">
            <a:solidFill>
              <a:srgbClr val="0070C0"/>
            </a:solidFill>
          </a:endParaRPr>
        </a:p>
        <a:p>
          <a:r>
            <a:rPr kumimoji="1" lang="ja-JP" altLang="en-US" sz="1050" b="1">
              <a:solidFill>
                <a:srgbClr val="FF0000"/>
              </a:solidFill>
            </a:rPr>
            <a:t>⑧作業員名簿</a:t>
          </a:r>
          <a:r>
            <a:rPr kumimoji="1" lang="ja-JP" altLang="en-US" sz="1050" b="1">
              <a:solidFill>
                <a:srgbClr val="0070C0"/>
              </a:solidFill>
            </a:rPr>
            <a:t>（別 </a:t>
          </a:r>
          <a:r>
            <a:rPr kumimoji="1" lang="en-US" altLang="ja-JP" sz="1050" b="1">
              <a:solidFill>
                <a:srgbClr val="0070C0"/>
              </a:solidFill>
            </a:rPr>
            <a:t>Excel</a:t>
          </a:r>
          <a:r>
            <a:rPr kumimoji="1" lang="ja-JP" altLang="en-US" sz="1050" b="1">
              <a:solidFill>
                <a:srgbClr val="0070C0"/>
              </a:solidFill>
            </a:rPr>
            <a:t> ﾃﾞｰﾀ）</a:t>
          </a:r>
          <a:endParaRPr kumimoji="1" lang="en-US" altLang="ja-JP" sz="1050" b="1">
            <a:solidFill>
              <a:srgbClr val="0070C0"/>
            </a:solidFill>
          </a:endParaRPr>
        </a:p>
        <a:p>
          <a:r>
            <a:rPr lang="ja-JP" altLang="en-US" sz="1050" b="1">
              <a:solidFill>
                <a:srgbClr val="FF0000"/>
              </a:solidFill>
              <a:effectLst/>
              <a:latin typeface="+mn-lt"/>
              <a:ea typeface="+mn-ea"/>
              <a:cs typeface="+mn-cs"/>
            </a:rPr>
            <a:t>⑨</a:t>
          </a:r>
          <a:r>
            <a:rPr lang="ja-JP" altLang="ja-JP" sz="1050" b="1">
              <a:solidFill>
                <a:srgbClr val="FF0000"/>
              </a:solidFill>
              <a:effectLst/>
              <a:latin typeface="+mn-lt"/>
              <a:ea typeface="+mn-ea"/>
              <a:cs typeface="+mn-cs"/>
            </a:rPr>
            <a:t>監理技術者資格証の写し</a:t>
          </a:r>
          <a:endParaRPr lang="en-US" altLang="ja-JP" sz="1050" b="1">
            <a:solidFill>
              <a:srgbClr val="FF0000"/>
            </a:solidFill>
            <a:effectLst/>
            <a:latin typeface="+mn-lt"/>
            <a:ea typeface="+mn-ea"/>
            <a:cs typeface="+mn-cs"/>
          </a:endParaRPr>
        </a:p>
        <a:p>
          <a:r>
            <a:rPr lang="ja-JP" altLang="en-US" sz="1050" b="1">
              <a:solidFill>
                <a:srgbClr val="FF0000"/>
              </a:solidFill>
              <a:effectLst/>
              <a:latin typeface="+mn-lt"/>
              <a:ea typeface="+mn-ea"/>
              <a:cs typeface="+mn-cs"/>
            </a:rPr>
            <a:t>　　　</a:t>
          </a:r>
          <a:r>
            <a:rPr lang="ja-JP" altLang="ja-JP" sz="1050" b="1">
              <a:solidFill>
                <a:srgbClr val="0070C0"/>
              </a:solidFill>
              <a:effectLst/>
              <a:latin typeface="+mn-lt"/>
              <a:ea typeface="+mn-ea"/>
              <a:cs typeface="+mn-cs"/>
            </a:rPr>
            <a:t>（元請が特定建設業者で下請</a:t>
          </a:r>
          <a:r>
            <a:rPr lang="ja-JP" altLang="en-US" sz="1050" b="1">
              <a:solidFill>
                <a:srgbClr val="0070C0"/>
              </a:solidFill>
              <a:effectLst/>
              <a:latin typeface="+mn-lt"/>
              <a:ea typeface="+mn-ea"/>
              <a:cs typeface="+mn-cs"/>
            </a:rPr>
            <a:t>（</a:t>
          </a:r>
          <a:r>
            <a:rPr lang="ja-JP" altLang="ja-JP" sz="1050" b="1">
              <a:solidFill>
                <a:srgbClr val="0070C0"/>
              </a:solidFill>
              <a:effectLst/>
              <a:latin typeface="+mn-lt"/>
              <a:ea typeface="+mn-ea"/>
              <a:cs typeface="+mn-cs"/>
            </a:rPr>
            <a:t>建築工事</a:t>
          </a:r>
          <a:r>
            <a:rPr lang="ja-JP" altLang="en-US" sz="1050" b="1">
              <a:solidFill>
                <a:srgbClr val="0070C0"/>
              </a:solidFill>
              <a:effectLst/>
              <a:latin typeface="+mn-lt"/>
              <a:ea typeface="+mn-ea"/>
              <a:cs typeface="+mn-cs"/>
            </a:rPr>
            <a:t>一式）</a:t>
          </a:r>
          <a:r>
            <a:rPr lang="ja-JP" altLang="ja-JP" sz="1050" b="1">
              <a:solidFill>
                <a:srgbClr val="0070C0"/>
              </a:solidFill>
              <a:effectLst/>
              <a:latin typeface="+mn-lt"/>
              <a:ea typeface="+mn-ea"/>
              <a:cs typeface="+mn-cs"/>
            </a:rPr>
            <a:t>額</a:t>
          </a:r>
          <a:r>
            <a:rPr lang="ja-JP" altLang="en-US" sz="1050" b="1">
              <a:solidFill>
                <a:srgbClr val="0070C0"/>
              </a:solidFill>
              <a:effectLst/>
              <a:latin typeface="+mn-lt"/>
              <a:ea typeface="+mn-ea"/>
              <a:cs typeface="+mn-cs"/>
            </a:rPr>
            <a:t>が</a:t>
          </a:r>
          <a:r>
            <a:rPr lang="en-US" altLang="ja-JP" sz="1050" b="1">
              <a:solidFill>
                <a:srgbClr val="0070C0"/>
              </a:solidFill>
              <a:effectLst/>
              <a:latin typeface="+mn-lt"/>
              <a:ea typeface="+mn-ea"/>
              <a:cs typeface="+mn-cs"/>
            </a:rPr>
            <a:t>4,500</a:t>
          </a:r>
          <a:r>
            <a:rPr lang="ja-JP" altLang="ja-JP" sz="1050" b="1">
              <a:solidFill>
                <a:srgbClr val="0070C0"/>
              </a:solidFill>
              <a:effectLst/>
              <a:latin typeface="+mn-lt"/>
              <a:ea typeface="+mn-ea"/>
              <a:cs typeface="+mn-cs"/>
            </a:rPr>
            <a:t>万円超</a:t>
          </a:r>
          <a:r>
            <a:rPr lang="ja-JP" altLang="en-US" sz="1050" b="1">
              <a:solidFill>
                <a:srgbClr val="0070C0"/>
              </a:solidFill>
              <a:effectLst/>
              <a:latin typeface="+mn-lt"/>
              <a:ea typeface="+mn-ea"/>
              <a:cs typeface="+mn-cs"/>
            </a:rPr>
            <a:t>の場合</a:t>
          </a:r>
          <a:r>
            <a:rPr lang="ja-JP" altLang="ja-JP" sz="1050" b="1">
              <a:solidFill>
                <a:srgbClr val="0070C0"/>
              </a:solidFill>
              <a:effectLst/>
              <a:latin typeface="+mn-lt"/>
              <a:ea typeface="+mn-ea"/>
              <a:cs typeface="+mn-cs"/>
            </a:rPr>
            <a:t>）</a:t>
          </a:r>
          <a:endParaRPr kumimoji="1" lang="en-US" altLang="ja-JP" sz="1050" b="1">
            <a:solidFill>
              <a:srgbClr val="0070C0"/>
            </a:solidFill>
          </a:endParaRPr>
        </a:p>
        <a:p>
          <a:r>
            <a:rPr kumimoji="1" lang="ja-JP" altLang="en-US" sz="1050">
              <a:solidFill>
                <a:sysClr val="windowText" lastClr="000000"/>
              </a:solidFill>
            </a:rPr>
            <a:t>をそろえて提出すること。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290000" mc:Ignorable="a14" a14:legacySpreadsheetColorIndex="4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290000" mc:Ignorable="a14" a14:legacySpreadsheetColorIndex="4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sheetPr>
  <dimension ref="B1:EV77"/>
  <sheetViews>
    <sheetView tabSelected="1" topLeftCell="D1" zoomScale="85" zoomScaleNormal="85" zoomScaleSheetLayoutView="100" workbookViewId="0">
      <selection activeCell="G2" sqref="G2"/>
    </sheetView>
  </sheetViews>
  <sheetFormatPr defaultRowHeight="15" customHeight="1"/>
  <cols>
    <col min="1" max="1" width="2.625" customWidth="1"/>
    <col min="2" max="2" width="3.125" customWidth="1"/>
    <col min="3" max="3" width="13.5" customWidth="1"/>
    <col min="4" max="4" width="3" customWidth="1"/>
    <col min="5" max="5" width="4.375" customWidth="1"/>
    <col min="6" max="6" width="12.875" customWidth="1"/>
    <col min="7" max="9" width="6.625" customWidth="1"/>
    <col min="10" max="11" width="6.5" customWidth="1"/>
    <col min="12" max="12" width="3.75" customWidth="1"/>
    <col min="13" max="14" width="4.875" customWidth="1"/>
    <col min="15" max="15" width="3.625" customWidth="1"/>
    <col min="16" max="16" width="11.125" style="649" customWidth="1"/>
    <col min="17" max="17" width="4.75" customWidth="1"/>
    <col min="18" max="18" width="4.75" style="591" customWidth="1"/>
    <col min="19" max="19" width="2.75" style="591" customWidth="1"/>
    <col min="20" max="20" width="7" customWidth="1"/>
    <col min="21" max="21" width="2.5" customWidth="1"/>
    <col min="22" max="22" width="3.625" customWidth="1"/>
    <col min="23" max="23" width="11.125" customWidth="1"/>
    <col min="24" max="25" width="4.75" customWidth="1"/>
    <col min="26" max="26" width="2.75" customWidth="1"/>
    <col min="27" max="27" width="7" customWidth="1"/>
    <col min="28" max="28" width="2.5" customWidth="1"/>
    <col min="29" max="29" width="3.625" customWidth="1"/>
    <col min="30" max="30" width="11.125" customWidth="1"/>
    <col min="31" max="32" width="4.75" customWidth="1"/>
    <col min="33" max="33" width="2.75" customWidth="1"/>
    <col min="34" max="34" width="7" customWidth="1"/>
    <col min="35" max="35" width="2.5" customWidth="1"/>
    <col min="36" max="36" width="3.625" customWidth="1"/>
    <col min="37" max="37" width="11.125" customWidth="1"/>
    <col min="38" max="39" width="4.75" customWidth="1"/>
    <col min="40" max="40" width="2.75" customWidth="1"/>
    <col min="41" max="41" width="7" customWidth="1"/>
    <col min="42" max="42" width="2.5" customWidth="1"/>
    <col min="43" max="43" width="3.625" customWidth="1"/>
    <col min="44" max="44" width="11.125" customWidth="1"/>
    <col min="45" max="46" width="4.75" customWidth="1"/>
    <col min="47" max="47" width="2.75" customWidth="1"/>
    <col min="48" max="48" width="7" customWidth="1"/>
    <col min="49" max="49" width="2.5" customWidth="1"/>
    <col min="50" max="50" width="2.25" customWidth="1"/>
    <col min="152" max="152" width="20.75" bestFit="1" customWidth="1"/>
  </cols>
  <sheetData>
    <row r="1" spans="2:152" ht="15" customHeight="1" thickBot="1">
      <c r="B1" s="379" t="s">
        <v>237</v>
      </c>
      <c r="C1" s="378"/>
      <c r="D1" s="378"/>
      <c r="E1" s="378"/>
      <c r="F1" s="838">
        <v>6.06</v>
      </c>
      <c r="G1" s="839" t="s">
        <v>555</v>
      </c>
      <c r="H1" s="378"/>
      <c r="I1" s="378"/>
      <c r="J1" s="378"/>
      <c r="N1" s="378"/>
      <c r="O1" s="726" t="s">
        <v>553</v>
      </c>
      <c r="P1" s="656"/>
      <c r="Q1" s="378"/>
      <c r="X1" s="727"/>
      <c r="EV1" t="s">
        <v>393</v>
      </c>
    </row>
    <row r="2" spans="2:152" ht="15" customHeight="1">
      <c r="B2" s="589" t="s">
        <v>198</v>
      </c>
      <c r="C2" s="585" t="s">
        <v>537</v>
      </c>
      <c r="D2" s="844" t="s">
        <v>539</v>
      </c>
      <c r="E2" s="845"/>
      <c r="F2" s="797" t="s">
        <v>538</v>
      </c>
      <c r="G2" s="586"/>
      <c r="H2" s="586"/>
      <c r="I2" s="586"/>
      <c r="J2" s="586"/>
      <c r="K2" s="586"/>
      <c r="L2" s="378"/>
      <c r="M2" s="378"/>
      <c r="N2" s="378"/>
      <c r="O2" s="592">
        <v>1</v>
      </c>
      <c r="P2" s="948" t="s">
        <v>372</v>
      </c>
      <c r="Q2" s="948"/>
      <c r="R2" s="948"/>
      <c r="S2" s="948"/>
      <c r="T2" s="948"/>
      <c r="U2" s="952"/>
      <c r="V2" s="592">
        <v>9</v>
      </c>
      <c r="W2" s="948" t="s">
        <v>370</v>
      </c>
      <c r="X2" s="949"/>
      <c r="Y2" s="949"/>
      <c r="Z2" s="949"/>
      <c r="AA2" s="949"/>
      <c r="AB2" s="950"/>
      <c r="EV2" t="s">
        <v>394</v>
      </c>
    </row>
    <row r="3" spans="2:152" ht="15" customHeight="1">
      <c r="B3" s="590" t="s">
        <v>199</v>
      </c>
      <c r="C3" s="587" t="s">
        <v>229</v>
      </c>
      <c r="D3" s="587"/>
      <c r="E3" s="878" t="s">
        <v>200</v>
      </c>
      <c r="F3" s="879"/>
      <c r="G3" s="587" t="s">
        <v>540</v>
      </c>
      <c r="N3" s="378"/>
      <c r="O3" s="593">
        <v>2</v>
      </c>
      <c r="P3" s="951" t="s">
        <v>373</v>
      </c>
      <c r="Q3" s="889"/>
      <c r="R3" s="889"/>
      <c r="S3" s="889"/>
      <c r="T3" s="889"/>
      <c r="U3" s="890"/>
      <c r="V3" s="593">
        <v>10</v>
      </c>
      <c r="W3" s="951" t="s">
        <v>379</v>
      </c>
      <c r="X3" s="889"/>
      <c r="Y3" s="889"/>
      <c r="Z3" s="889"/>
      <c r="AA3" s="889"/>
      <c r="AB3" s="890"/>
      <c r="AC3" s="431"/>
      <c r="AD3" s="431"/>
      <c r="EV3" t="s">
        <v>395</v>
      </c>
    </row>
    <row r="4" spans="2:152" ht="15" customHeight="1">
      <c r="B4" s="590" t="s">
        <v>201</v>
      </c>
      <c r="C4" s="639" t="s">
        <v>200</v>
      </c>
      <c r="D4" s="640" t="s">
        <v>202</v>
      </c>
      <c r="E4" s="906" t="s">
        <v>468</v>
      </c>
      <c r="F4" s="907"/>
      <c r="G4" s="641" t="s">
        <v>203</v>
      </c>
      <c r="N4" s="378"/>
      <c r="O4" s="593">
        <v>3</v>
      </c>
      <c r="P4" s="951" t="s">
        <v>374</v>
      </c>
      <c r="Q4" s="889"/>
      <c r="R4" s="889"/>
      <c r="S4" s="889"/>
      <c r="T4" s="889"/>
      <c r="U4" s="890"/>
      <c r="V4" s="593">
        <v>11</v>
      </c>
      <c r="W4" s="951" t="s">
        <v>380</v>
      </c>
      <c r="X4" s="889"/>
      <c r="Y4" s="889"/>
      <c r="Z4" s="889"/>
      <c r="AA4" s="889"/>
      <c r="AB4" s="890"/>
      <c r="AC4" s="431"/>
      <c r="AD4" s="431"/>
      <c r="EV4" t="s">
        <v>396</v>
      </c>
    </row>
    <row r="5" spans="2:152" ht="15" customHeight="1">
      <c r="B5" s="590" t="s">
        <v>204</v>
      </c>
      <c r="C5" s="587" t="s">
        <v>459</v>
      </c>
      <c r="D5" s="587"/>
      <c r="E5" s="587"/>
      <c r="F5" s="587"/>
      <c r="G5" s="587"/>
      <c r="N5" s="378"/>
      <c r="O5" s="593">
        <v>4</v>
      </c>
      <c r="P5" s="951" t="s">
        <v>375</v>
      </c>
      <c r="Q5" s="889"/>
      <c r="R5" s="889"/>
      <c r="S5" s="889"/>
      <c r="T5" s="889"/>
      <c r="U5" s="890"/>
      <c r="V5" s="593">
        <v>12</v>
      </c>
      <c r="W5" s="951" t="s">
        <v>381</v>
      </c>
      <c r="X5" s="889"/>
      <c r="Y5" s="889"/>
      <c r="Z5" s="889"/>
      <c r="AA5" s="889"/>
      <c r="AB5" s="890"/>
      <c r="AC5" s="431"/>
      <c r="AD5" s="431"/>
      <c r="EV5" t="s">
        <v>397</v>
      </c>
    </row>
    <row r="6" spans="2:152" ht="15" customHeight="1" thickBot="1">
      <c r="B6" s="587"/>
      <c r="C6" s="587"/>
      <c r="D6" s="587"/>
      <c r="E6" s="587"/>
      <c r="F6" s="587"/>
      <c r="K6" s="587"/>
      <c r="L6" s="378"/>
      <c r="M6" s="378"/>
      <c r="N6" s="378"/>
      <c r="O6" s="593">
        <v>5</v>
      </c>
      <c r="P6" s="888" t="s">
        <v>377</v>
      </c>
      <c r="Q6" s="889"/>
      <c r="R6" s="889"/>
      <c r="S6" s="889"/>
      <c r="T6" s="889"/>
      <c r="U6" s="890"/>
      <c r="V6" s="594">
        <v>13</v>
      </c>
      <c r="W6" s="937" t="s">
        <v>382</v>
      </c>
      <c r="X6" s="938"/>
      <c r="Y6" s="938"/>
      <c r="Z6" s="938"/>
      <c r="AA6" s="938"/>
      <c r="AB6" s="939"/>
      <c r="AC6" s="431"/>
      <c r="AD6" s="431"/>
      <c r="EV6" t="s">
        <v>398</v>
      </c>
    </row>
    <row r="7" spans="2:152" ht="15" customHeight="1">
      <c r="H7" s="588"/>
      <c r="I7" s="588"/>
      <c r="J7" s="588"/>
      <c r="N7" s="378"/>
      <c r="O7" s="593">
        <v>6</v>
      </c>
      <c r="P7" s="951" t="s">
        <v>378</v>
      </c>
      <c r="Q7" s="889"/>
      <c r="R7" s="889"/>
      <c r="S7" s="889"/>
      <c r="T7" s="889"/>
      <c r="U7" s="890"/>
      <c r="V7" s="660">
        <v>14</v>
      </c>
      <c r="W7" s="940" t="s">
        <v>465</v>
      </c>
      <c r="X7" s="941"/>
      <c r="Y7" s="941"/>
      <c r="Z7" s="941"/>
      <c r="AA7" s="941"/>
      <c r="AB7" s="942"/>
      <c r="AC7" s="727"/>
      <c r="EV7" t="s">
        <v>399</v>
      </c>
    </row>
    <row r="8" spans="2:152" ht="15" customHeight="1" thickBot="1">
      <c r="H8" s="588"/>
      <c r="I8" s="588"/>
      <c r="J8" s="588"/>
      <c r="N8" s="378"/>
      <c r="O8" s="593">
        <v>7</v>
      </c>
      <c r="P8" s="888" t="s">
        <v>371</v>
      </c>
      <c r="Q8" s="889"/>
      <c r="R8" s="889"/>
      <c r="S8" s="889"/>
      <c r="T8" s="889"/>
      <c r="U8" s="890"/>
      <c r="V8" s="661">
        <v>15</v>
      </c>
      <c r="W8" s="943" t="s">
        <v>554</v>
      </c>
      <c r="X8" s="944"/>
      <c r="Y8" s="944"/>
      <c r="Z8" s="944"/>
      <c r="AA8" s="944"/>
      <c r="AB8" s="945"/>
      <c r="EV8" t="s">
        <v>400</v>
      </c>
    </row>
    <row r="9" spans="2:152" ht="15" customHeight="1" thickBot="1">
      <c r="H9" s="588"/>
      <c r="I9" s="588"/>
      <c r="J9" s="588"/>
      <c r="N9" s="378"/>
      <c r="O9" s="594">
        <v>8</v>
      </c>
      <c r="P9" s="937" t="s">
        <v>369</v>
      </c>
      <c r="Q9" s="938"/>
      <c r="R9" s="938"/>
      <c r="S9" s="938"/>
      <c r="T9" s="938"/>
      <c r="U9" s="939"/>
      <c r="EV9" t="s">
        <v>401</v>
      </c>
    </row>
    <row r="10" spans="2:152" ht="15" customHeight="1">
      <c r="H10" s="587"/>
      <c r="I10" s="587"/>
      <c r="J10" s="587"/>
      <c r="K10" s="587"/>
      <c r="L10" s="378"/>
      <c r="M10" s="378"/>
      <c r="N10" s="378"/>
      <c r="W10" s="843" t="s">
        <v>546</v>
      </c>
      <c r="X10" s="843"/>
      <c r="Y10" s="843"/>
      <c r="Z10" s="843"/>
      <c r="AC10" s="431"/>
      <c r="AD10" s="431"/>
      <c r="EV10" t="s">
        <v>402</v>
      </c>
    </row>
    <row r="11" spans="2:152" ht="15" customHeight="1">
      <c r="B11" s="378"/>
      <c r="C11" s="378"/>
      <c r="D11" s="378"/>
      <c r="E11" s="378"/>
      <c r="F11" s="378"/>
      <c r="G11" s="378"/>
      <c r="H11" s="378"/>
      <c r="I11" s="378"/>
      <c r="J11" s="378"/>
      <c r="K11" s="378"/>
      <c r="L11" s="378"/>
      <c r="M11" s="378"/>
      <c r="W11" s="843" t="s">
        <v>545</v>
      </c>
      <c r="X11" s="843"/>
      <c r="Y11" s="843"/>
      <c r="Z11" s="843"/>
      <c r="EV11" t="s">
        <v>403</v>
      </c>
    </row>
    <row r="12" spans="2:152" ht="15" customHeight="1">
      <c r="B12" s="378"/>
      <c r="C12" s="378"/>
      <c r="D12" s="378"/>
      <c r="E12" s="378"/>
      <c r="F12" s="378"/>
      <c r="G12" s="378"/>
      <c r="H12" s="378"/>
      <c r="I12" s="378"/>
      <c r="J12" s="378"/>
      <c r="K12" s="378"/>
      <c r="L12" s="378"/>
      <c r="M12" s="378"/>
      <c r="T12" s="727"/>
      <c r="EV12" t="s">
        <v>404</v>
      </c>
    </row>
    <row r="13" spans="2:152" ht="15" customHeight="1" thickBot="1">
      <c r="B13" s="430" t="s">
        <v>236</v>
      </c>
      <c r="C13" s="378"/>
      <c r="D13" s="378"/>
      <c r="E13" s="378"/>
      <c r="F13" s="378"/>
      <c r="G13" s="378"/>
      <c r="H13" s="378"/>
      <c r="I13" s="378"/>
      <c r="J13" s="378"/>
      <c r="K13" s="378"/>
      <c r="L13" s="378"/>
      <c r="M13" s="378"/>
      <c r="N13" s="378"/>
      <c r="O13" s="725" t="s">
        <v>544</v>
      </c>
      <c r="P13" s="669"/>
      <c r="Q13" s="669"/>
      <c r="R13" s="669"/>
      <c r="S13" s="669"/>
      <c r="T13" s="669"/>
      <c r="EV13" t="s">
        <v>405</v>
      </c>
    </row>
    <row r="14" spans="2:152" ht="15" customHeight="1">
      <c r="B14" s="432"/>
      <c r="C14" s="433"/>
      <c r="D14" s="433"/>
      <c r="E14" s="433"/>
      <c r="F14" s="433"/>
      <c r="G14" s="629" t="s">
        <v>230</v>
      </c>
      <c r="H14" s="441"/>
      <c r="I14" s="441"/>
      <c r="J14" s="441"/>
      <c r="K14" s="433"/>
      <c r="L14" s="434"/>
      <c r="M14" s="378"/>
      <c r="O14" s="791" t="s">
        <v>198</v>
      </c>
      <c r="P14" s="792" t="s">
        <v>528</v>
      </c>
      <c r="Q14" s="957" t="s">
        <v>501</v>
      </c>
      <c r="R14" s="958"/>
      <c r="S14" s="958"/>
      <c r="T14" s="958"/>
      <c r="U14" s="959"/>
      <c r="V14" s="793" t="s">
        <v>199</v>
      </c>
      <c r="W14" s="794" t="s">
        <v>528</v>
      </c>
      <c r="X14" s="957" t="s">
        <v>501</v>
      </c>
      <c r="Y14" s="958"/>
      <c r="Z14" s="958"/>
      <c r="AA14" s="958"/>
      <c r="AB14" s="959"/>
      <c r="AC14" s="795" t="s">
        <v>201</v>
      </c>
      <c r="AD14" s="794" t="s">
        <v>528</v>
      </c>
      <c r="AE14" s="957" t="s">
        <v>501</v>
      </c>
      <c r="AF14" s="958"/>
      <c r="AG14" s="958"/>
      <c r="AH14" s="958"/>
      <c r="AI14" s="959"/>
      <c r="AJ14" s="793" t="s">
        <v>204</v>
      </c>
      <c r="AK14" s="794" t="s">
        <v>528</v>
      </c>
      <c r="AL14" s="957" t="s">
        <v>501</v>
      </c>
      <c r="AM14" s="958"/>
      <c r="AN14" s="958"/>
      <c r="AO14" s="958"/>
      <c r="AP14" s="959"/>
      <c r="AQ14" s="795" t="s">
        <v>469</v>
      </c>
      <c r="AR14" s="794" t="s">
        <v>528</v>
      </c>
      <c r="AS14" s="957" t="s">
        <v>501</v>
      </c>
      <c r="AT14" s="958"/>
      <c r="AU14" s="958"/>
      <c r="AV14" s="958"/>
      <c r="AW14" s="958"/>
      <c r="AX14" s="664"/>
      <c r="EV14" t="s">
        <v>406</v>
      </c>
    </row>
    <row r="15" spans="2:152" ht="15" customHeight="1">
      <c r="B15" s="435"/>
      <c r="C15" s="378" t="s">
        <v>226</v>
      </c>
      <c r="D15" s="378"/>
      <c r="E15" s="378" t="s">
        <v>24</v>
      </c>
      <c r="G15" s="911" t="s">
        <v>220</v>
      </c>
      <c r="H15" s="911"/>
      <c r="I15" s="911"/>
      <c r="J15" s="911"/>
      <c r="K15" s="911"/>
      <c r="L15" s="436"/>
      <c r="M15" s="378"/>
      <c r="O15" s="854" t="s">
        <v>460</v>
      </c>
      <c r="P15" s="854"/>
      <c r="Q15" s="869" t="s">
        <v>542</v>
      </c>
      <c r="R15" s="870"/>
      <c r="S15" s="870"/>
      <c r="T15" s="870"/>
      <c r="U15" s="871"/>
      <c r="V15" s="858" t="s">
        <v>460</v>
      </c>
      <c r="W15" s="858"/>
      <c r="X15" s="869"/>
      <c r="Y15" s="870"/>
      <c r="Z15" s="870"/>
      <c r="AA15" s="870"/>
      <c r="AB15" s="871"/>
      <c r="AC15" s="858" t="s">
        <v>460</v>
      </c>
      <c r="AD15" s="858"/>
      <c r="AE15" s="869"/>
      <c r="AF15" s="870"/>
      <c r="AG15" s="870"/>
      <c r="AH15" s="870"/>
      <c r="AI15" s="871"/>
      <c r="AJ15" s="858" t="s">
        <v>460</v>
      </c>
      <c r="AK15" s="858"/>
      <c r="AL15" s="869"/>
      <c r="AM15" s="870"/>
      <c r="AN15" s="870"/>
      <c r="AO15" s="870"/>
      <c r="AP15" s="871"/>
      <c r="AQ15" s="858" t="s">
        <v>460</v>
      </c>
      <c r="AR15" s="858"/>
      <c r="AS15" s="869"/>
      <c r="AT15" s="870"/>
      <c r="AU15" s="870"/>
      <c r="AV15" s="870"/>
      <c r="AW15" s="870"/>
      <c r="AX15" s="664"/>
      <c r="EV15" t="s">
        <v>407</v>
      </c>
    </row>
    <row r="16" spans="2:152" ht="15" customHeight="1">
      <c r="B16" s="435"/>
      <c r="C16" s="378"/>
      <c r="D16" s="378"/>
      <c r="E16" s="378" t="s">
        <v>4</v>
      </c>
      <c r="G16" s="880" t="s">
        <v>219</v>
      </c>
      <c r="H16" s="880"/>
      <c r="I16" s="880"/>
      <c r="J16" s="880"/>
      <c r="K16" s="880"/>
      <c r="L16" s="436"/>
      <c r="M16" s="587"/>
      <c r="O16" s="846" t="s">
        <v>526</v>
      </c>
      <c r="P16" s="847"/>
      <c r="Q16" s="848">
        <v>999999999</v>
      </c>
      <c r="R16" s="848"/>
      <c r="S16" s="848"/>
      <c r="T16" s="848"/>
      <c r="U16" s="849"/>
      <c r="V16" s="846" t="s">
        <v>526</v>
      </c>
      <c r="W16" s="847"/>
      <c r="X16" s="848"/>
      <c r="Y16" s="848"/>
      <c r="Z16" s="848"/>
      <c r="AA16" s="848"/>
      <c r="AB16" s="849"/>
      <c r="AC16" s="846" t="s">
        <v>526</v>
      </c>
      <c r="AD16" s="847"/>
      <c r="AE16" s="848"/>
      <c r="AF16" s="848"/>
      <c r="AG16" s="848"/>
      <c r="AH16" s="848"/>
      <c r="AI16" s="849"/>
      <c r="AJ16" s="846" t="s">
        <v>526</v>
      </c>
      <c r="AK16" s="847"/>
      <c r="AL16" s="848"/>
      <c r="AM16" s="848"/>
      <c r="AN16" s="848"/>
      <c r="AO16" s="848"/>
      <c r="AP16" s="849"/>
      <c r="AQ16" s="846" t="s">
        <v>526</v>
      </c>
      <c r="AR16" s="847"/>
      <c r="AS16" s="970"/>
      <c r="AT16" s="971"/>
      <c r="AU16" s="971"/>
      <c r="AV16" s="971"/>
      <c r="AW16" s="971"/>
      <c r="AX16" s="664"/>
      <c r="EV16" t="s">
        <v>408</v>
      </c>
    </row>
    <row r="17" spans="2:152" ht="15" customHeight="1">
      <c r="B17" s="435"/>
      <c r="C17" s="378"/>
      <c r="D17" s="378"/>
      <c r="E17" s="378" t="s">
        <v>422</v>
      </c>
      <c r="G17" s="931" t="s">
        <v>454</v>
      </c>
      <c r="H17" s="932"/>
      <c r="I17" s="932"/>
      <c r="J17" s="932"/>
      <c r="K17" s="933"/>
      <c r="L17" s="436"/>
      <c r="M17" s="587"/>
      <c r="O17" s="946" t="s">
        <v>483</v>
      </c>
      <c r="P17" s="946"/>
      <c r="Q17" s="869" t="s">
        <v>529</v>
      </c>
      <c r="R17" s="870"/>
      <c r="S17" s="870"/>
      <c r="T17" s="870"/>
      <c r="U17" s="871"/>
      <c r="V17" s="850" t="s">
        <v>483</v>
      </c>
      <c r="W17" s="850"/>
      <c r="X17" s="869"/>
      <c r="Y17" s="870"/>
      <c r="Z17" s="870"/>
      <c r="AA17" s="870"/>
      <c r="AB17" s="871"/>
      <c r="AC17" s="850" t="s">
        <v>483</v>
      </c>
      <c r="AD17" s="850"/>
      <c r="AE17" s="869"/>
      <c r="AF17" s="870"/>
      <c r="AG17" s="870"/>
      <c r="AH17" s="870"/>
      <c r="AI17" s="871"/>
      <c r="AJ17" s="850" t="s">
        <v>483</v>
      </c>
      <c r="AK17" s="850"/>
      <c r="AL17" s="869"/>
      <c r="AM17" s="870"/>
      <c r="AN17" s="870"/>
      <c r="AO17" s="870"/>
      <c r="AP17" s="871"/>
      <c r="AQ17" s="850" t="s">
        <v>483</v>
      </c>
      <c r="AR17" s="850"/>
      <c r="AS17" s="869"/>
      <c r="AT17" s="870"/>
      <c r="AU17" s="870"/>
      <c r="AV17" s="870"/>
      <c r="AW17" s="870"/>
      <c r="AX17" s="664"/>
      <c r="EV17" t="s">
        <v>409</v>
      </c>
    </row>
    <row r="18" spans="2:152" ht="15" customHeight="1">
      <c r="B18" s="435"/>
      <c r="C18" s="378"/>
      <c r="D18" s="378"/>
      <c r="E18" s="378"/>
      <c r="G18" s="934" t="s">
        <v>455</v>
      </c>
      <c r="H18" s="935"/>
      <c r="I18" s="935"/>
      <c r="J18" s="935"/>
      <c r="K18" s="936"/>
      <c r="L18" s="436"/>
      <c r="M18" s="587"/>
      <c r="O18" s="947" t="s">
        <v>486</v>
      </c>
      <c r="P18" s="653" t="s">
        <v>490</v>
      </c>
      <c r="Q18" s="869" t="s">
        <v>530</v>
      </c>
      <c r="R18" s="870"/>
      <c r="S18" s="870"/>
      <c r="T18" s="870"/>
      <c r="U18" s="871"/>
      <c r="V18" s="868" t="s">
        <v>486</v>
      </c>
      <c r="W18" s="721" t="s">
        <v>490</v>
      </c>
      <c r="X18" s="869"/>
      <c r="Y18" s="870"/>
      <c r="Z18" s="870"/>
      <c r="AA18" s="870"/>
      <c r="AB18" s="871"/>
      <c r="AC18" s="868" t="s">
        <v>486</v>
      </c>
      <c r="AD18" s="721" t="s">
        <v>490</v>
      </c>
      <c r="AE18" s="869"/>
      <c r="AF18" s="870"/>
      <c r="AG18" s="870"/>
      <c r="AH18" s="870"/>
      <c r="AI18" s="871"/>
      <c r="AJ18" s="868" t="s">
        <v>486</v>
      </c>
      <c r="AK18" s="721" t="s">
        <v>490</v>
      </c>
      <c r="AL18" s="869"/>
      <c r="AM18" s="870"/>
      <c r="AN18" s="870"/>
      <c r="AO18" s="870"/>
      <c r="AP18" s="871"/>
      <c r="AQ18" s="868" t="s">
        <v>486</v>
      </c>
      <c r="AR18" s="721" t="s">
        <v>490</v>
      </c>
      <c r="AS18" s="869"/>
      <c r="AT18" s="870"/>
      <c r="AU18" s="870"/>
      <c r="AV18" s="870"/>
      <c r="AW18" s="870"/>
      <c r="AX18" s="664"/>
      <c r="EV18" t="s">
        <v>410</v>
      </c>
    </row>
    <row r="19" spans="2:152" ht="15" customHeight="1">
      <c r="B19" s="435"/>
      <c r="C19" s="378"/>
      <c r="D19" s="378"/>
      <c r="E19" s="378" t="s">
        <v>56</v>
      </c>
      <c r="G19" s="880" t="s">
        <v>227</v>
      </c>
      <c r="H19" s="880"/>
      <c r="I19" s="880"/>
      <c r="J19" s="880"/>
      <c r="K19" s="880"/>
      <c r="L19" s="436"/>
      <c r="M19" s="378"/>
      <c r="O19" s="947"/>
      <c r="P19" s="651" t="s">
        <v>481</v>
      </c>
      <c r="Q19" s="862" t="str">
        <f>PHONETIC(Q20)</f>
        <v>こうふ　○た</v>
      </c>
      <c r="R19" s="863"/>
      <c r="S19" s="863"/>
      <c r="T19" s="863"/>
      <c r="U19" s="864"/>
      <c r="V19" s="868"/>
      <c r="W19" s="722" t="s">
        <v>481</v>
      </c>
      <c r="X19" s="862" t="str">
        <f>PHONETIC(X20)</f>
        <v/>
      </c>
      <c r="Y19" s="863"/>
      <c r="Z19" s="863"/>
      <c r="AA19" s="863"/>
      <c r="AB19" s="864"/>
      <c r="AC19" s="868"/>
      <c r="AD19" s="722" t="s">
        <v>481</v>
      </c>
      <c r="AE19" s="862" t="str">
        <f>PHONETIC(AE20)</f>
        <v/>
      </c>
      <c r="AF19" s="863"/>
      <c r="AG19" s="863"/>
      <c r="AH19" s="863"/>
      <c r="AI19" s="864"/>
      <c r="AJ19" s="868"/>
      <c r="AK19" s="722" t="s">
        <v>481</v>
      </c>
      <c r="AL19" s="862" t="str">
        <f>PHONETIC(AL20)</f>
        <v/>
      </c>
      <c r="AM19" s="863"/>
      <c r="AN19" s="863"/>
      <c r="AO19" s="863"/>
      <c r="AP19" s="864"/>
      <c r="AQ19" s="868"/>
      <c r="AR19" s="722" t="s">
        <v>481</v>
      </c>
      <c r="AS19" s="862" t="str">
        <f>PHONETIC(AS20)</f>
        <v/>
      </c>
      <c r="AT19" s="863"/>
      <c r="AU19" s="863"/>
      <c r="AV19" s="863"/>
      <c r="AW19" s="863"/>
      <c r="AX19" s="664"/>
      <c r="EV19" t="s">
        <v>411</v>
      </c>
    </row>
    <row r="20" spans="2:152" ht="15" customHeight="1">
      <c r="B20" s="435"/>
      <c r="C20" s="378"/>
      <c r="D20" s="378"/>
      <c r="E20" s="378" t="s">
        <v>218</v>
      </c>
      <c r="G20" s="883">
        <v>44287</v>
      </c>
      <c r="H20" s="883"/>
      <c r="I20" s="883"/>
      <c r="J20" s="883"/>
      <c r="K20" s="883"/>
      <c r="L20" s="436"/>
      <c r="M20" s="378"/>
      <c r="O20" s="947"/>
      <c r="P20" s="652" t="s">
        <v>485</v>
      </c>
      <c r="Q20" s="865" t="s">
        <v>541</v>
      </c>
      <c r="R20" s="866"/>
      <c r="S20" s="866"/>
      <c r="T20" s="866"/>
      <c r="U20" s="867"/>
      <c r="V20" s="868"/>
      <c r="W20" s="723" t="s">
        <v>485</v>
      </c>
      <c r="X20" s="865"/>
      <c r="Y20" s="866"/>
      <c r="Z20" s="866"/>
      <c r="AA20" s="866"/>
      <c r="AB20" s="867"/>
      <c r="AC20" s="868"/>
      <c r="AD20" s="723" t="s">
        <v>485</v>
      </c>
      <c r="AE20" s="865"/>
      <c r="AF20" s="866"/>
      <c r="AG20" s="866"/>
      <c r="AH20" s="866"/>
      <c r="AI20" s="867"/>
      <c r="AJ20" s="868"/>
      <c r="AK20" s="723" t="s">
        <v>485</v>
      </c>
      <c r="AL20" s="865"/>
      <c r="AM20" s="866"/>
      <c r="AN20" s="866"/>
      <c r="AO20" s="866"/>
      <c r="AP20" s="867"/>
      <c r="AQ20" s="868"/>
      <c r="AR20" s="723" t="s">
        <v>485</v>
      </c>
      <c r="AS20" s="865"/>
      <c r="AT20" s="866"/>
      <c r="AU20" s="866"/>
      <c r="AV20" s="866"/>
      <c r="AW20" s="866"/>
      <c r="AX20" s="664"/>
      <c r="EV20" t="s">
        <v>412</v>
      </c>
    </row>
    <row r="21" spans="2:152" ht="15" customHeight="1">
      <c r="B21" s="435"/>
      <c r="C21" s="378"/>
      <c r="D21" s="378"/>
      <c r="E21" s="431" t="s">
        <v>302</v>
      </c>
      <c r="G21" s="883">
        <v>44288</v>
      </c>
      <c r="H21" s="883"/>
      <c r="I21" s="883"/>
      <c r="J21" s="883"/>
      <c r="K21" s="883"/>
      <c r="L21" s="436"/>
      <c r="M21" s="378"/>
      <c r="O21" s="947"/>
      <c r="P21" s="654" t="s">
        <v>482</v>
      </c>
      <c r="Q21" s="960">
        <v>28126</v>
      </c>
      <c r="R21" s="961"/>
      <c r="S21" s="961"/>
      <c r="T21" s="961"/>
      <c r="U21" s="962"/>
      <c r="V21" s="868"/>
      <c r="W21" s="721" t="s">
        <v>482</v>
      </c>
      <c r="X21" s="960"/>
      <c r="Y21" s="961"/>
      <c r="Z21" s="961"/>
      <c r="AA21" s="961"/>
      <c r="AB21" s="962"/>
      <c r="AC21" s="868"/>
      <c r="AD21" s="721" t="s">
        <v>482</v>
      </c>
      <c r="AE21" s="960"/>
      <c r="AF21" s="961"/>
      <c r="AG21" s="961"/>
      <c r="AH21" s="961"/>
      <c r="AI21" s="962"/>
      <c r="AJ21" s="868"/>
      <c r="AK21" s="721" t="s">
        <v>482</v>
      </c>
      <c r="AL21" s="960"/>
      <c r="AM21" s="961"/>
      <c r="AN21" s="961"/>
      <c r="AO21" s="961"/>
      <c r="AP21" s="962"/>
      <c r="AQ21" s="868"/>
      <c r="AR21" s="721" t="s">
        <v>482</v>
      </c>
      <c r="AS21" s="960"/>
      <c r="AT21" s="961"/>
      <c r="AU21" s="961"/>
      <c r="AV21" s="961"/>
      <c r="AW21" s="961"/>
      <c r="AX21" s="664"/>
      <c r="EV21" t="s">
        <v>413</v>
      </c>
    </row>
    <row r="22" spans="2:152" ht="15" customHeight="1">
      <c r="B22" s="435"/>
      <c r="C22" s="378"/>
      <c r="D22" s="378"/>
      <c r="E22" s="431" t="s">
        <v>303</v>
      </c>
      <c r="G22" s="883">
        <v>44289</v>
      </c>
      <c r="H22" s="883"/>
      <c r="I22" s="883"/>
      <c r="J22" s="883"/>
      <c r="K22" s="883"/>
      <c r="L22" s="436"/>
      <c r="M22" s="378"/>
      <c r="O22" s="953" t="s">
        <v>484</v>
      </c>
      <c r="P22" s="954"/>
      <c r="Q22" s="872" t="s">
        <v>531</v>
      </c>
      <c r="R22" s="873"/>
      <c r="S22" s="873"/>
      <c r="T22" s="873"/>
      <c r="U22" s="874"/>
      <c r="V22" s="963" t="s">
        <v>484</v>
      </c>
      <c r="W22" s="964"/>
      <c r="X22" s="872"/>
      <c r="Y22" s="873"/>
      <c r="Z22" s="873"/>
      <c r="AA22" s="873"/>
      <c r="AB22" s="874"/>
      <c r="AC22" s="963" t="s">
        <v>484</v>
      </c>
      <c r="AD22" s="964"/>
      <c r="AE22" s="872"/>
      <c r="AF22" s="873"/>
      <c r="AG22" s="873"/>
      <c r="AH22" s="873"/>
      <c r="AI22" s="874"/>
      <c r="AJ22" s="963" t="s">
        <v>484</v>
      </c>
      <c r="AK22" s="964"/>
      <c r="AL22" s="872"/>
      <c r="AM22" s="873"/>
      <c r="AN22" s="873"/>
      <c r="AO22" s="873"/>
      <c r="AP22" s="874"/>
      <c r="AQ22" s="963" t="s">
        <v>484</v>
      </c>
      <c r="AR22" s="964"/>
      <c r="AS22" s="872"/>
      <c r="AT22" s="873"/>
      <c r="AU22" s="873"/>
      <c r="AV22" s="873"/>
      <c r="AW22" s="873"/>
      <c r="AX22" s="664"/>
      <c r="EV22" t="s">
        <v>414</v>
      </c>
    </row>
    <row r="23" spans="2:152" ht="15" customHeight="1">
      <c r="B23" s="435"/>
      <c r="C23" s="378"/>
      <c r="D23" s="378"/>
      <c r="E23" s="431" t="s">
        <v>489</v>
      </c>
      <c r="G23" s="884">
        <v>88888888</v>
      </c>
      <c r="H23" s="884"/>
      <c r="I23" s="884"/>
      <c r="J23" s="884"/>
      <c r="K23" s="884"/>
      <c r="L23" s="436"/>
      <c r="M23" s="378"/>
      <c r="O23" s="955"/>
      <c r="P23" s="956"/>
      <c r="Q23" s="717" t="s">
        <v>390</v>
      </c>
      <c r="R23" s="670">
        <v>30</v>
      </c>
      <c r="S23" s="671" t="s">
        <v>359</v>
      </c>
      <c r="T23" s="672">
        <v>99999</v>
      </c>
      <c r="U23" s="718" t="s">
        <v>360</v>
      </c>
      <c r="V23" s="965"/>
      <c r="W23" s="966"/>
      <c r="X23" s="717"/>
      <c r="Y23" s="670"/>
      <c r="Z23" s="671" t="s">
        <v>359</v>
      </c>
      <c r="AA23" s="672"/>
      <c r="AB23" s="718" t="s">
        <v>360</v>
      </c>
      <c r="AC23" s="965"/>
      <c r="AD23" s="966"/>
      <c r="AE23" s="717"/>
      <c r="AF23" s="670"/>
      <c r="AG23" s="671" t="s">
        <v>359</v>
      </c>
      <c r="AH23" s="672"/>
      <c r="AI23" s="718" t="s">
        <v>360</v>
      </c>
      <c r="AJ23" s="965"/>
      <c r="AK23" s="966"/>
      <c r="AL23" s="717"/>
      <c r="AM23" s="670"/>
      <c r="AN23" s="671" t="s">
        <v>359</v>
      </c>
      <c r="AO23" s="672"/>
      <c r="AP23" s="718" t="s">
        <v>360</v>
      </c>
      <c r="AQ23" s="965"/>
      <c r="AR23" s="966"/>
      <c r="AS23" s="717"/>
      <c r="AT23" s="670"/>
      <c r="AU23" s="671" t="s">
        <v>359</v>
      </c>
      <c r="AV23" s="672"/>
      <c r="AW23" s="671" t="s">
        <v>360</v>
      </c>
      <c r="AX23" s="664"/>
      <c r="EV23" t="s">
        <v>415</v>
      </c>
    </row>
    <row r="24" spans="2:152" ht="15" customHeight="1">
      <c r="B24" s="435"/>
      <c r="C24" s="378"/>
      <c r="D24" s="378"/>
      <c r="E24" s="378"/>
      <c r="F24" s="378"/>
      <c r="G24" s="630"/>
      <c r="H24" s="440"/>
      <c r="I24" s="440"/>
      <c r="J24" s="440"/>
      <c r="K24" s="429"/>
      <c r="L24" s="436"/>
      <c r="M24" s="378"/>
      <c r="O24" s="648"/>
      <c r="P24" s="663" t="s">
        <v>498</v>
      </c>
      <c r="Q24" s="840">
        <v>44324</v>
      </c>
      <c r="R24" s="841"/>
      <c r="S24" s="841"/>
      <c r="T24" s="841"/>
      <c r="U24" s="842"/>
      <c r="V24" s="719"/>
      <c r="W24" s="720" t="s">
        <v>498</v>
      </c>
      <c r="X24" s="840"/>
      <c r="Y24" s="841"/>
      <c r="Z24" s="841"/>
      <c r="AA24" s="841"/>
      <c r="AB24" s="842"/>
      <c r="AC24" s="719"/>
      <c r="AD24" s="720" t="s">
        <v>498</v>
      </c>
      <c r="AE24" s="840"/>
      <c r="AF24" s="841"/>
      <c r="AG24" s="841"/>
      <c r="AH24" s="841"/>
      <c r="AI24" s="842"/>
      <c r="AJ24" s="719"/>
      <c r="AK24" s="720" t="s">
        <v>498</v>
      </c>
      <c r="AL24" s="840"/>
      <c r="AM24" s="841"/>
      <c r="AN24" s="841"/>
      <c r="AO24" s="841"/>
      <c r="AP24" s="842"/>
      <c r="AQ24" s="719"/>
      <c r="AR24" s="720" t="s">
        <v>498</v>
      </c>
      <c r="AS24" s="840"/>
      <c r="AT24" s="841"/>
      <c r="AU24" s="841"/>
      <c r="AV24" s="841"/>
      <c r="AW24" s="841"/>
      <c r="AX24" s="664"/>
      <c r="EV24" t="s">
        <v>416</v>
      </c>
    </row>
    <row r="25" spans="2:152" ht="15" customHeight="1">
      <c r="B25" s="435"/>
      <c r="C25" s="378" t="s">
        <v>0</v>
      </c>
      <c r="D25" s="378"/>
      <c r="E25" s="378" t="s">
        <v>217</v>
      </c>
      <c r="G25" s="880" t="s">
        <v>221</v>
      </c>
      <c r="H25" s="880"/>
      <c r="I25" s="880"/>
      <c r="J25" s="880"/>
      <c r="K25" s="880"/>
      <c r="L25" s="436"/>
      <c r="M25" s="378"/>
      <c r="O25" s="853" t="s">
        <v>497</v>
      </c>
      <c r="P25" s="853"/>
      <c r="Q25" s="840">
        <v>44353</v>
      </c>
      <c r="R25" s="841"/>
      <c r="S25" s="841"/>
      <c r="T25" s="841"/>
      <c r="U25" s="842"/>
      <c r="V25" s="850" t="s">
        <v>497</v>
      </c>
      <c r="W25" s="850"/>
      <c r="X25" s="840"/>
      <c r="Y25" s="841"/>
      <c r="Z25" s="841"/>
      <c r="AA25" s="841"/>
      <c r="AB25" s="842"/>
      <c r="AC25" s="850" t="s">
        <v>497</v>
      </c>
      <c r="AD25" s="850"/>
      <c r="AE25" s="840"/>
      <c r="AF25" s="841"/>
      <c r="AG25" s="841"/>
      <c r="AH25" s="841"/>
      <c r="AI25" s="842"/>
      <c r="AJ25" s="850" t="s">
        <v>497</v>
      </c>
      <c r="AK25" s="850"/>
      <c r="AL25" s="840"/>
      <c r="AM25" s="841"/>
      <c r="AN25" s="841"/>
      <c r="AO25" s="841"/>
      <c r="AP25" s="842"/>
      <c r="AQ25" s="850" t="s">
        <v>497</v>
      </c>
      <c r="AR25" s="850"/>
      <c r="AS25" s="840"/>
      <c r="AT25" s="841"/>
      <c r="AU25" s="841"/>
      <c r="AV25" s="841"/>
      <c r="AW25" s="841"/>
      <c r="AX25" s="664"/>
      <c r="EV25" t="s">
        <v>417</v>
      </c>
    </row>
    <row r="26" spans="2:152" ht="15" customHeight="1">
      <c r="B26" s="435"/>
      <c r="C26" s="378"/>
      <c r="D26" s="378"/>
      <c r="E26" s="431" t="s">
        <v>526</v>
      </c>
      <c r="G26" s="885"/>
      <c r="H26" s="886"/>
      <c r="I26" s="886"/>
      <c r="J26" s="886"/>
      <c r="K26" s="887"/>
      <c r="L26" s="436"/>
      <c r="M26" s="378"/>
      <c r="O26" s="854" t="s">
        <v>491</v>
      </c>
      <c r="P26" s="854"/>
      <c r="Q26" s="855">
        <v>44384</v>
      </c>
      <c r="R26" s="851"/>
      <c r="S26" s="673" t="s">
        <v>492</v>
      </c>
      <c r="T26" s="851">
        <v>44416</v>
      </c>
      <c r="U26" s="852"/>
      <c r="V26" s="858" t="s">
        <v>491</v>
      </c>
      <c r="W26" s="858"/>
      <c r="X26" s="855"/>
      <c r="Y26" s="851"/>
      <c r="Z26" s="673" t="s">
        <v>492</v>
      </c>
      <c r="AA26" s="851"/>
      <c r="AB26" s="852"/>
      <c r="AC26" s="858" t="s">
        <v>491</v>
      </c>
      <c r="AD26" s="858"/>
      <c r="AE26" s="855"/>
      <c r="AF26" s="851"/>
      <c r="AG26" s="673" t="s">
        <v>492</v>
      </c>
      <c r="AH26" s="851"/>
      <c r="AI26" s="852"/>
      <c r="AJ26" s="858" t="s">
        <v>491</v>
      </c>
      <c r="AK26" s="858"/>
      <c r="AL26" s="855"/>
      <c r="AM26" s="851"/>
      <c r="AN26" s="673" t="s">
        <v>492</v>
      </c>
      <c r="AO26" s="851"/>
      <c r="AP26" s="852"/>
      <c r="AQ26" s="858" t="s">
        <v>491</v>
      </c>
      <c r="AR26" s="858"/>
      <c r="AS26" s="855"/>
      <c r="AT26" s="851"/>
      <c r="AU26" s="673" t="s">
        <v>492</v>
      </c>
      <c r="AV26" s="851"/>
      <c r="AW26" s="851"/>
      <c r="AX26" s="664"/>
      <c r="EV26" t="s">
        <v>418</v>
      </c>
    </row>
    <row r="27" spans="2:152" ht="15" customHeight="1">
      <c r="B27" s="435"/>
      <c r="C27" s="378"/>
      <c r="D27" s="378"/>
      <c r="E27" s="431" t="s">
        <v>19</v>
      </c>
      <c r="G27" s="880" t="s">
        <v>231</v>
      </c>
      <c r="H27" s="880"/>
      <c r="I27" s="880"/>
      <c r="J27" s="880"/>
      <c r="K27" s="880"/>
      <c r="L27" s="436"/>
      <c r="M27" s="378"/>
      <c r="O27" s="853" t="s">
        <v>480</v>
      </c>
      <c r="P27" s="853"/>
      <c r="Q27" s="859">
        <v>8888888</v>
      </c>
      <c r="R27" s="859"/>
      <c r="S27" s="859"/>
      <c r="T27" s="859"/>
      <c r="U27" s="860"/>
      <c r="V27" s="850" t="s">
        <v>480</v>
      </c>
      <c r="W27" s="850"/>
      <c r="X27" s="859"/>
      <c r="Y27" s="859"/>
      <c r="Z27" s="859"/>
      <c r="AA27" s="859"/>
      <c r="AB27" s="860"/>
      <c r="AC27" s="850" t="s">
        <v>480</v>
      </c>
      <c r="AD27" s="850"/>
      <c r="AE27" s="859"/>
      <c r="AF27" s="859"/>
      <c r="AG27" s="859"/>
      <c r="AH27" s="859"/>
      <c r="AI27" s="860"/>
      <c r="AJ27" s="850" t="s">
        <v>480</v>
      </c>
      <c r="AK27" s="850"/>
      <c r="AL27" s="859"/>
      <c r="AM27" s="859"/>
      <c r="AN27" s="859"/>
      <c r="AO27" s="859"/>
      <c r="AP27" s="860"/>
      <c r="AQ27" s="850" t="s">
        <v>480</v>
      </c>
      <c r="AR27" s="850"/>
      <c r="AS27" s="968"/>
      <c r="AT27" s="969"/>
      <c r="AU27" s="969"/>
      <c r="AV27" s="969"/>
      <c r="AW27" s="969"/>
      <c r="AX27" s="664"/>
      <c r="EV27" t="s">
        <v>419</v>
      </c>
    </row>
    <row r="28" spans="2:152" ht="15" customHeight="1">
      <c r="B28" s="435"/>
      <c r="C28" s="378"/>
      <c r="D28" s="378"/>
      <c r="E28" s="650" t="s">
        <v>488</v>
      </c>
      <c r="G28" s="908" t="s">
        <v>296</v>
      </c>
      <c r="H28" s="909"/>
      <c r="I28" s="909"/>
      <c r="J28" s="909"/>
      <c r="K28" s="910"/>
      <c r="L28" s="436"/>
      <c r="M28" s="378"/>
      <c r="O28" s="854" t="s">
        <v>493</v>
      </c>
      <c r="P28" s="854"/>
      <c r="Q28" s="856" t="s">
        <v>536</v>
      </c>
      <c r="R28" s="856"/>
      <c r="S28" s="856"/>
      <c r="T28" s="856"/>
      <c r="U28" s="857"/>
      <c r="V28" s="858" t="s">
        <v>493</v>
      </c>
      <c r="W28" s="858"/>
      <c r="X28" s="856"/>
      <c r="Y28" s="856"/>
      <c r="Z28" s="856"/>
      <c r="AA28" s="856"/>
      <c r="AB28" s="857"/>
      <c r="AC28" s="858" t="s">
        <v>493</v>
      </c>
      <c r="AD28" s="858"/>
      <c r="AE28" s="856"/>
      <c r="AF28" s="856"/>
      <c r="AG28" s="856"/>
      <c r="AH28" s="856"/>
      <c r="AI28" s="857"/>
      <c r="AJ28" s="858" t="s">
        <v>493</v>
      </c>
      <c r="AK28" s="858"/>
      <c r="AL28" s="856"/>
      <c r="AM28" s="856"/>
      <c r="AN28" s="856"/>
      <c r="AO28" s="856"/>
      <c r="AP28" s="857"/>
      <c r="AQ28" s="858" t="s">
        <v>493</v>
      </c>
      <c r="AR28" s="858"/>
      <c r="AS28" s="869"/>
      <c r="AT28" s="870"/>
      <c r="AU28" s="870"/>
      <c r="AV28" s="870"/>
      <c r="AW28" s="870"/>
      <c r="AX28" s="664"/>
      <c r="EV28" t="s">
        <v>420</v>
      </c>
    </row>
    <row r="29" spans="2:152" ht="15" customHeight="1">
      <c r="B29" s="435"/>
      <c r="C29" s="378"/>
      <c r="D29" s="378"/>
      <c r="E29" s="881" t="s">
        <v>487</v>
      </c>
      <c r="F29" s="882"/>
      <c r="G29" s="875" t="s">
        <v>222</v>
      </c>
      <c r="H29" s="876"/>
      <c r="I29" s="876"/>
      <c r="J29" s="876"/>
      <c r="K29" s="877"/>
      <c r="L29" s="436"/>
      <c r="O29" s="861" t="s">
        <v>494</v>
      </c>
      <c r="P29" s="854"/>
      <c r="Q29" s="856" t="s">
        <v>532</v>
      </c>
      <c r="R29" s="856"/>
      <c r="S29" s="856"/>
      <c r="T29" s="856"/>
      <c r="U29" s="857"/>
      <c r="V29" s="967" t="s">
        <v>494</v>
      </c>
      <c r="W29" s="858"/>
      <c r="X29" s="856"/>
      <c r="Y29" s="856"/>
      <c r="Z29" s="856"/>
      <c r="AA29" s="856"/>
      <c r="AB29" s="857"/>
      <c r="AC29" s="967" t="s">
        <v>494</v>
      </c>
      <c r="AD29" s="858"/>
      <c r="AE29" s="856"/>
      <c r="AF29" s="856"/>
      <c r="AG29" s="856"/>
      <c r="AH29" s="856"/>
      <c r="AI29" s="857"/>
      <c r="AJ29" s="967" t="s">
        <v>494</v>
      </c>
      <c r="AK29" s="858"/>
      <c r="AL29" s="856"/>
      <c r="AM29" s="856"/>
      <c r="AN29" s="856"/>
      <c r="AO29" s="856"/>
      <c r="AP29" s="857"/>
      <c r="AQ29" s="967" t="s">
        <v>494</v>
      </c>
      <c r="AR29" s="858"/>
      <c r="AS29" s="869"/>
      <c r="AT29" s="870"/>
      <c r="AU29" s="870"/>
      <c r="AV29" s="870"/>
      <c r="AW29" s="870"/>
      <c r="AX29" s="664"/>
      <c r="EV29" t="s">
        <v>421</v>
      </c>
    </row>
    <row r="30" spans="2:152" ht="15" customHeight="1">
      <c r="B30" s="435"/>
      <c r="C30" s="378"/>
      <c r="D30" s="378"/>
      <c r="E30" s="531" t="s">
        <v>74</v>
      </c>
      <c r="F30" s="532"/>
      <c r="G30" s="880" t="s">
        <v>228</v>
      </c>
      <c r="H30" s="880"/>
      <c r="I30" s="880"/>
      <c r="J30" s="880"/>
      <c r="K30" s="880"/>
      <c r="L30" s="436"/>
      <c r="O30" s="655"/>
      <c r="P30" s="654" t="s">
        <v>496</v>
      </c>
      <c r="Q30" s="856" t="s">
        <v>452</v>
      </c>
      <c r="R30" s="856"/>
      <c r="S30" s="856"/>
      <c r="T30" s="856"/>
      <c r="U30" s="857"/>
      <c r="V30" s="724"/>
      <c r="W30" s="721" t="s">
        <v>496</v>
      </c>
      <c r="X30" s="856" t="s">
        <v>452</v>
      </c>
      <c r="Y30" s="856"/>
      <c r="Z30" s="856"/>
      <c r="AA30" s="856"/>
      <c r="AB30" s="857"/>
      <c r="AC30" s="724"/>
      <c r="AD30" s="721" t="s">
        <v>496</v>
      </c>
      <c r="AE30" s="856" t="s">
        <v>452</v>
      </c>
      <c r="AF30" s="856"/>
      <c r="AG30" s="856"/>
      <c r="AH30" s="856"/>
      <c r="AI30" s="857"/>
      <c r="AJ30" s="724"/>
      <c r="AK30" s="721" t="s">
        <v>496</v>
      </c>
      <c r="AL30" s="856" t="s">
        <v>452</v>
      </c>
      <c r="AM30" s="856"/>
      <c r="AN30" s="856"/>
      <c r="AO30" s="856"/>
      <c r="AP30" s="857"/>
      <c r="AQ30" s="724"/>
      <c r="AR30" s="721" t="s">
        <v>496</v>
      </c>
      <c r="AS30" s="869" t="s">
        <v>452</v>
      </c>
      <c r="AT30" s="870"/>
      <c r="AU30" s="870"/>
      <c r="AV30" s="870"/>
      <c r="AW30" s="870"/>
      <c r="AX30" s="664"/>
    </row>
    <row r="31" spans="2:152" ht="15" customHeight="1">
      <c r="B31" s="435"/>
      <c r="C31" s="378"/>
      <c r="D31" s="378"/>
      <c r="E31" s="531" t="s">
        <v>444</v>
      </c>
      <c r="F31" s="532"/>
      <c r="G31" s="608" t="s">
        <v>442</v>
      </c>
      <c r="H31" s="900" t="s">
        <v>238</v>
      </c>
      <c r="I31" s="901"/>
      <c r="J31" s="901"/>
      <c r="K31" s="902"/>
      <c r="L31" s="436"/>
      <c r="O31" s="853" t="s">
        <v>499</v>
      </c>
      <c r="P31" s="853"/>
      <c r="Q31" s="856" t="s">
        <v>534</v>
      </c>
      <c r="R31" s="856"/>
      <c r="S31" s="856"/>
      <c r="T31" s="856"/>
      <c r="U31" s="857"/>
      <c r="V31" s="850" t="s">
        <v>499</v>
      </c>
      <c r="W31" s="850"/>
      <c r="X31" s="856"/>
      <c r="Y31" s="856"/>
      <c r="Z31" s="856"/>
      <c r="AA31" s="856"/>
      <c r="AB31" s="857"/>
      <c r="AC31" s="850" t="s">
        <v>499</v>
      </c>
      <c r="AD31" s="850"/>
      <c r="AE31" s="856"/>
      <c r="AF31" s="856"/>
      <c r="AG31" s="856"/>
      <c r="AH31" s="856"/>
      <c r="AI31" s="857"/>
      <c r="AJ31" s="850" t="s">
        <v>499</v>
      </c>
      <c r="AK31" s="850"/>
      <c r="AL31" s="856"/>
      <c r="AM31" s="856"/>
      <c r="AN31" s="856"/>
      <c r="AO31" s="856"/>
      <c r="AP31" s="857"/>
      <c r="AQ31" s="850" t="s">
        <v>499</v>
      </c>
      <c r="AR31" s="850"/>
      <c r="AS31" s="869"/>
      <c r="AT31" s="870"/>
      <c r="AU31" s="870"/>
      <c r="AV31" s="870"/>
      <c r="AW31" s="870"/>
      <c r="AX31" s="664"/>
    </row>
    <row r="32" spans="2:152" ht="15" customHeight="1">
      <c r="B32" s="435"/>
      <c r="C32" s="378"/>
      <c r="D32" s="378"/>
      <c r="E32" s="531"/>
      <c r="F32" s="532" t="s">
        <v>445</v>
      </c>
      <c r="G32" s="891" t="s">
        <v>446</v>
      </c>
      <c r="H32" s="892"/>
      <c r="I32" s="892"/>
      <c r="J32" s="892"/>
      <c r="K32" s="893"/>
      <c r="L32" s="436"/>
      <c r="O32" s="861" t="s">
        <v>500</v>
      </c>
      <c r="P32" s="854"/>
      <c r="Q32" s="856" t="s">
        <v>533</v>
      </c>
      <c r="R32" s="856"/>
      <c r="S32" s="856"/>
      <c r="T32" s="856"/>
      <c r="U32" s="857"/>
      <c r="V32" s="967" t="s">
        <v>500</v>
      </c>
      <c r="W32" s="858"/>
      <c r="X32" s="856"/>
      <c r="Y32" s="856"/>
      <c r="Z32" s="856"/>
      <c r="AA32" s="856"/>
      <c r="AB32" s="857"/>
      <c r="AC32" s="967" t="s">
        <v>500</v>
      </c>
      <c r="AD32" s="858"/>
      <c r="AE32" s="856"/>
      <c r="AF32" s="856"/>
      <c r="AG32" s="856"/>
      <c r="AH32" s="856"/>
      <c r="AI32" s="857"/>
      <c r="AJ32" s="967" t="s">
        <v>500</v>
      </c>
      <c r="AK32" s="858"/>
      <c r="AL32" s="856"/>
      <c r="AM32" s="856"/>
      <c r="AN32" s="856"/>
      <c r="AO32" s="856"/>
      <c r="AP32" s="857"/>
      <c r="AQ32" s="967" t="s">
        <v>500</v>
      </c>
      <c r="AR32" s="858"/>
      <c r="AS32" s="869"/>
      <c r="AT32" s="870"/>
      <c r="AU32" s="870"/>
      <c r="AV32" s="870"/>
      <c r="AW32" s="870"/>
      <c r="AX32" s="664"/>
    </row>
    <row r="33" spans="2:50" ht="15" customHeight="1">
      <c r="B33" s="435"/>
      <c r="C33" s="378"/>
      <c r="D33" s="378"/>
      <c r="E33" s="531" t="s">
        <v>443</v>
      </c>
      <c r="F33" s="532"/>
      <c r="G33" s="608"/>
      <c r="H33" s="900"/>
      <c r="I33" s="901"/>
      <c r="J33" s="901"/>
      <c r="K33" s="902"/>
      <c r="L33" s="436"/>
      <c r="O33" s="655"/>
      <c r="P33" s="654" t="s">
        <v>495</v>
      </c>
      <c r="Q33" s="856" t="s">
        <v>535</v>
      </c>
      <c r="R33" s="856"/>
      <c r="S33" s="856"/>
      <c r="T33" s="856"/>
      <c r="U33" s="857"/>
      <c r="V33" s="724"/>
      <c r="W33" s="721" t="s">
        <v>495</v>
      </c>
      <c r="X33" s="856"/>
      <c r="Y33" s="856"/>
      <c r="Z33" s="856"/>
      <c r="AA33" s="856"/>
      <c r="AB33" s="857"/>
      <c r="AC33" s="724"/>
      <c r="AD33" s="721" t="s">
        <v>495</v>
      </c>
      <c r="AE33" s="856"/>
      <c r="AF33" s="856"/>
      <c r="AG33" s="856"/>
      <c r="AH33" s="856"/>
      <c r="AI33" s="857"/>
      <c r="AJ33" s="724"/>
      <c r="AK33" s="721" t="s">
        <v>495</v>
      </c>
      <c r="AL33" s="856"/>
      <c r="AM33" s="856"/>
      <c r="AN33" s="856"/>
      <c r="AO33" s="856"/>
      <c r="AP33" s="857"/>
      <c r="AQ33" s="724"/>
      <c r="AR33" s="721" t="s">
        <v>495</v>
      </c>
      <c r="AS33" s="869"/>
      <c r="AT33" s="870"/>
      <c r="AU33" s="870"/>
      <c r="AV33" s="870"/>
      <c r="AW33" s="870"/>
      <c r="AX33" s="664"/>
    </row>
    <row r="34" spans="2:50" ht="15" customHeight="1">
      <c r="B34" s="435"/>
      <c r="C34" s="378"/>
      <c r="D34" s="378"/>
      <c r="F34" s="532" t="s">
        <v>445</v>
      </c>
      <c r="G34" s="891"/>
      <c r="H34" s="892"/>
      <c r="I34" s="892"/>
      <c r="J34" s="892"/>
      <c r="K34" s="893"/>
      <c r="L34" s="436"/>
      <c r="N34" s="431"/>
      <c r="O34" s="657"/>
      <c r="P34" s="658"/>
      <c r="Q34" s="659"/>
      <c r="R34" s="659"/>
      <c r="S34" s="659"/>
      <c r="T34" s="659"/>
      <c r="U34" s="659"/>
      <c r="V34" s="657"/>
      <c r="W34" s="658"/>
      <c r="X34" s="659"/>
      <c r="Y34" s="659"/>
      <c r="Z34" s="659"/>
      <c r="AA34" s="659"/>
      <c r="AB34" s="659"/>
      <c r="AC34" s="657"/>
      <c r="AD34" s="658"/>
      <c r="AE34" s="659"/>
      <c r="AF34" s="659"/>
      <c r="AG34" s="659"/>
      <c r="AH34" s="659"/>
      <c r="AI34" s="659"/>
      <c r="AJ34" s="657"/>
      <c r="AK34" s="658"/>
      <c r="AL34" s="659"/>
      <c r="AM34" s="659"/>
      <c r="AN34" s="659"/>
      <c r="AO34" s="659"/>
      <c r="AP34" s="659"/>
      <c r="AQ34" s="657"/>
      <c r="AR34" s="658"/>
      <c r="AS34" s="659"/>
      <c r="AT34" s="659"/>
      <c r="AU34" s="659"/>
      <c r="AV34" s="659"/>
      <c r="AW34" s="659"/>
      <c r="AX34" s="431"/>
    </row>
    <row r="35" spans="2:50" ht="15" customHeight="1">
      <c r="B35" s="435"/>
      <c r="C35" s="378"/>
      <c r="D35" s="378"/>
      <c r="E35" s="378"/>
      <c r="G35" s="630"/>
      <c r="H35" s="440"/>
      <c r="I35" s="440"/>
      <c r="J35" s="440"/>
      <c r="K35" s="429"/>
      <c r="L35" s="436"/>
      <c r="O35" s="796" t="s">
        <v>470</v>
      </c>
      <c r="P35" s="792" t="s">
        <v>528</v>
      </c>
      <c r="Q35" s="957" t="s">
        <v>501</v>
      </c>
      <c r="R35" s="958"/>
      <c r="S35" s="958"/>
      <c r="T35" s="958"/>
      <c r="U35" s="959"/>
      <c r="V35" s="793" t="s">
        <v>471</v>
      </c>
      <c r="W35" s="792" t="s">
        <v>528</v>
      </c>
      <c r="X35" s="957" t="s">
        <v>501</v>
      </c>
      <c r="Y35" s="958"/>
      <c r="Z35" s="958"/>
      <c r="AA35" s="958"/>
      <c r="AB35" s="959"/>
      <c r="AC35" s="793" t="s">
        <v>472</v>
      </c>
      <c r="AD35" s="792" t="s">
        <v>528</v>
      </c>
      <c r="AE35" s="957" t="s">
        <v>501</v>
      </c>
      <c r="AF35" s="958"/>
      <c r="AG35" s="958"/>
      <c r="AH35" s="958"/>
      <c r="AI35" s="959"/>
      <c r="AJ35" s="793" t="s">
        <v>473</v>
      </c>
      <c r="AK35" s="792" t="s">
        <v>528</v>
      </c>
      <c r="AL35" s="957" t="s">
        <v>501</v>
      </c>
      <c r="AM35" s="958"/>
      <c r="AN35" s="958"/>
      <c r="AO35" s="958"/>
      <c r="AP35" s="959"/>
      <c r="AQ35" s="793" t="s">
        <v>474</v>
      </c>
      <c r="AR35" s="792" t="s">
        <v>528</v>
      </c>
      <c r="AS35" s="957" t="s">
        <v>501</v>
      </c>
      <c r="AT35" s="958"/>
      <c r="AU35" s="958"/>
      <c r="AV35" s="958"/>
      <c r="AW35" s="958"/>
      <c r="AX35" s="664"/>
    </row>
    <row r="36" spans="2:50" ht="15" customHeight="1">
      <c r="B36" s="435"/>
      <c r="C36" s="378" t="s">
        <v>223</v>
      </c>
      <c r="D36" s="378"/>
      <c r="E36" s="431" t="s">
        <v>423</v>
      </c>
      <c r="G36" s="880" t="s">
        <v>424</v>
      </c>
      <c r="H36" s="880"/>
      <c r="I36" s="880"/>
      <c r="J36" s="880"/>
      <c r="K36" s="880"/>
      <c r="L36" s="436"/>
      <c r="O36" s="854" t="s">
        <v>460</v>
      </c>
      <c r="P36" s="854"/>
      <c r="Q36" s="869"/>
      <c r="R36" s="870"/>
      <c r="S36" s="870"/>
      <c r="T36" s="870"/>
      <c r="U36" s="871"/>
      <c r="V36" s="858" t="s">
        <v>460</v>
      </c>
      <c r="W36" s="858"/>
      <c r="X36" s="869"/>
      <c r="Y36" s="870"/>
      <c r="Z36" s="870"/>
      <c r="AA36" s="870"/>
      <c r="AB36" s="871"/>
      <c r="AC36" s="858" t="s">
        <v>460</v>
      </c>
      <c r="AD36" s="858"/>
      <c r="AE36" s="869"/>
      <c r="AF36" s="870"/>
      <c r="AG36" s="870"/>
      <c r="AH36" s="870"/>
      <c r="AI36" s="871"/>
      <c r="AJ36" s="858" t="s">
        <v>460</v>
      </c>
      <c r="AK36" s="858"/>
      <c r="AL36" s="869"/>
      <c r="AM36" s="870"/>
      <c r="AN36" s="870"/>
      <c r="AO36" s="870"/>
      <c r="AP36" s="871"/>
      <c r="AQ36" s="858" t="s">
        <v>460</v>
      </c>
      <c r="AR36" s="858"/>
      <c r="AS36" s="869"/>
      <c r="AT36" s="870"/>
      <c r="AU36" s="870"/>
      <c r="AV36" s="870"/>
      <c r="AW36" s="870"/>
      <c r="AX36" s="664"/>
    </row>
    <row r="37" spans="2:50" ht="15" customHeight="1">
      <c r="B37" s="435"/>
      <c r="C37" s="378"/>
      <c r="D37" s="378"/>
      <c r="E37" s="378" t="s">
        <v>224</v>
      </c>
      <c r="G37" s="880" t="s">
        <v>366</v>
      </c>
      <c r="H37" s="880"/>
      <c r="I37" s="880"/>
      <c r="J37" s="880"/>
      <c r="K37" s="880"/>
      <c r="L37" s="436"/>
      <c r="O37" s="846" t="s">
        <v>526</v>
      </c>
      <c r="P37" s="847"/>
      <c r="Q37" s="848"/>
      <c r="R37" s="848"/>
      <c r="S37" s="848"/>
      <c r="T37" s="848"/>
      <c r="U37" s="849"/>
      <c r="V37" s="846" t="s">
        <v>526</v>
      </c>
      <c r="W37" s="847"/>
      <c r="X37" s="848"/>
      <c r="Y37" s="848"/>
      <c r="Z37" s="848"/>
      <c r="AA37" s="848"/>
      <c r="AB37" s="849"/>
      <c r="AC37" s="846" t="s">
        <v>526</v>
      </c>
      <c r="AD37" s="847"/>
      <c r="AE37" s="848"/>
      <c r="AF37" s="848"/>
      <c r="AG37" s="848"/>
      <c r="AH37" s="848"/>
      <c r="AI37" s="849"/>
      <c r="AJ37" s="846" t="s">
        <v>526</v>
      </c>
      <c r="AK37" s="847"/>
      <c r="AL37" s="848"/>
      <c r="AM37" s="848"/>
      <c r="AN37" s="848"/>
      <c r="AO37" s="848"/>
      <c r="AP37" s="849"/>
      <c r="AQ37" s="846" t="s">
        <v>526</v>
      </c>
      <c r="AR37" s="847"/>
      <c r="AS37" s="848"/>
      <c r="AT37" s="848"/>
      <c r="AU37" s="848"/>
      <c r="AV37" s="848"/>
      <c r="AW37" s="970"/>
      <c r="AX37" s="664"/>
    </row>
    <row r="38" spans="2:50" ht="15" customHeight="1">
      <c r="B38" s="435"/>
      <c r="C38" s="378"/>
      <c r="D38" s="378"/>
      <c r="E38" s="378" t="s">
        <v>225</v>
      </c>
      <c r="G38" s="880" t="s">
        <v>118</v>
      </c>
      <c r="H38" s="880"/>
      <c r="I38" s="880"/>
      <c r="J38" s="880"/>
      <c r="K38" s="880"/>
      <c r="L38" s="436"/>
      <c r="O38" s="946" t="s">
        <v>483</v>
      </c>
      <c r="P38" s="946"/>
      <c r="Q38" s="869"/>
      <c r="R38" s="870"/>
      <c r="S38" s="870"/>
      <c r="T38" s="870"/>
      <c r="U38" s="871"/>
      <c r="V38" s="850" t="s">
        <v>483</v>
      </c>
      <c r="W38" s="850"/>
      <c r="X38" s="869"/>
      <c r="Y38" s="870"/>
      <c r="Z38" s="870"/>
      <c r="AA38" s="870"/>
      <c r="AB38" s="871"/>
      <c r="AC38" s="850" t="s">
        <v>483</v>
      </c>
      <c r="AD38" s="850"/>
      <c r="AE38" s="869"/>
      <c r="AF38" s="870"/>
      <c r="AG38" s="870"/>
      <c r="AH38" s="870"/>
      <c r="AI38" s="871"/>
      <c r="AJ38" s="850" t="s">
        <v>483</v>
      </c>
      <c r="AK38" s="850"/>
      <c r="AL38" s="869"/>
      <c r="AM38" s="870"/>
      <c r="AN38" s="870"/>
      <c r="AO38" s="870"/>
      <c r="AP38" s="871"/>
      <c r="AQ38" s="850" t="s">
        <v>483</v>
      </c>
      <c r="AR38" s="850"/>
      <c r="AS38" s="869"/>
      <c r="AT38" s="870"/>
      <c r="AU38" s="870"/>
      <c r="AV38" s="870"/>
      <c r="AW38" s="870"/>
      <c r="AX38" s="664"/>
    </row>
    <row r="39" spans="2:50" ht="15" customHeight="1" thickBot="1">
      <c r="B39" s="437"/>
      <c r="C39" s="438"/>
      <c r="D39" s="438"/>
      <c r="E39" s="438"/>
      <c r="F39" s="438"/>
      <c r="G39" s="438"/>
      <c r="H39" s="438"/>
      <c r="I39" s="438"/>
      <c r="J39" s="438"/>
      <c r="K39" s="438"/>
      <c r="L39" s="439"/>
      <c r="O39" s="947" t="s">
        <v>486</v>
      </c>
      <c r="P39" s="653" t="s">
        <v>490</v>
      </c>
      <c r="Q39" s="869"/>
      <c r="R39" s="870"/>
      <c r="S39" s="870"/>
      <c r="T39" s="870"/>
      <c r="U39" s="871"/>
      <c r="V39" s="868" t="s">
        <v>486</v>
      </c>
      <c r="W39" s="721" t="s">
        <v>490</v>
      </c>
      <c r="X39" s="869"/>
      <c r="Y39" s="870"/>
      <c r="Z39" s="870"/>
      <c r="AA39" s="870"/>
      <c r="AB39" s="871"/>
      <c r="AC39" s="868" t="s">
        <v>486</v>
      </c>
      <c r="AD39" s="721" t="s">
        <v>490</v>
      </c>
      <c r="AE39" s="869"/>
      <c r="AF39" s="870"/>
      <c r="AG39" s="870"/>
      <c r="AH39" s="870"/>
      <c r="AI39" s="871"/>
      <c r="AJ39" s="868" t="s">
        <v>486</v>
      </c>
      <c r="AK39" s="721" t="s">
        <v>490</v>
      </c>
      <c r="AL39" s="869"/>
      <c r="AM39" s="870"/>
      <c r="AN39" s="870"/>
      <c r="AO39" s="870"/>
      <c r="AP39" s="871"/>
      <c r="AQ39" s="868" t="s">
        <v>486</v>
      </c>
      <c r="AR39" s="721" t="s">
        <v>490</v>
      </c>
      <c r="AS39" s="869"/>
      <c r="AT39" s="870"/>
      <c r="AU39" s="870"/>
      <c r="AV39" s="870"/>
      <c r="AW39" s="870"/>
      <c r="AX39" s="664"/>
    </row>
    <row r="40" spans="2:50" ht="15" customHeight="1">
      <c r="O40" s="947"/>
      <c r="P40" s="651" t="s">
        <v>481</v>
      </c>
      <c r="Q40" s="862"/>
      <c r="R40" s="863"/>
      <c r="S40" s="863"/>
      <c r="T40" s="863"/>
      <c r="U40" s="864"/>
      <c r="V40" s="868"/>
      <c r="W40" s="722" t="s">
        <v>481</v>
      </c>
      <c r="X40" s="862"/>
      <c r="Y40" s="863"/>
      <c r="Z40" s="863"/>
      <c r="AA40" s="863"/>
      <c r="AB40" s="864"/>
      <c r="AC40" s="868"/>
      <c r="AD40" s="722" t="s">
        <v>481</v>
      </c>
      <c r="AE40" s="862"/>
      <c r="AF40" s="863"/>
      <c r="AG40" s="863"/>
      <c r="AH40" s="863"/>
      <c r="AI40" s="864"/>
      <c r="AJ40" s="868"/>
      <c r="AK40" s="722" t="s">
        <v>481</v>
      </c>
      <c r="AL40" s="862"/>
      <c r="AM40" s="863"/>
      <c r="AN40" s="863"/>
      <c r="AO40" s="863"/>
      <c r="AP40" s="864"/>
      <c r="AQ40" s="868"/>
      <c r="AR40" s="722" t="s">
        <v>481</v>
      </c>
      <c r="AS40" s="862"/>
      <c r="AT40" s="863"/>
      <c r="AU40" s="863"/>
      <c r="AV40" s="863"/>
      <c r="AW40" s="863"/>
      <c r="AX40" s="664"/>
    </row>
    <row r="41" spans="2:50" ht="15" customHeight="1" thickBot="1">
      <c r="B41" s="430" t="s">
        <v>453</v>
      </c>
      <c r="C41" s="378"/>
      <c r="G41" s="438"/>
      <c r="O41" s="947"/>
      <c r="P41" s="652" t="s">
        <v>485</v>
      </c>
      <c r="Q41" s="865"/>
      <c r="R41" s="866"/>
      <c r="S41" s="866"/>
      <c r="T41" s="866"/>
      <c r="U41" s="867"/>
      <c r="V41" s="868"/>
      <c r="W41" s="723" t="s">
        <v>485</v>
      </c>
      <c r="X41" s="865"/>
      <c r="Y41" s="866"/>
      <c r="Z41" s="866"/>
      <c r="AA41" s="866"/>
      <c r="AB41" s="867"/>
      <c r="AC41" s="868"/>
      <c r="AD41" s="723" t="s">
        <v>485</v>
      </c>
      <c r="AE41" s="865"/>
      <c r="AF41" s="866"/>
      <c r="AG41" s="866"/>
      <c r="AH41" s="866"/>
      <c r="AI41" s="867"/>
      <c r="AJ41" s="868"/>
      <c r="AK41" s="723" t="s">
        <v>485</v>
      </c>
      <c r="AL41" s="865"/>
      <c r="AM41" s="866"/>
      <c r="AN41" s="866"/>
      <c r="AO41" s="866"/>
      <c r="AP41" s="867"/>
      <c r="AQ41" s="868"/>
      <c r="AR41" s="723" t="s">
        <v>485</v>
      </c>
      <c r="AS41" s="865"/>
      <c r="AT41" s="866"/>
      <c r="AU41" s="866"/>
      <c r="AV41" s="866"/>
      <c r="AW41" s="866"/>
      <c r="AX41" s="664"/>
    </row>
    <row r="42" spans="2:50" ht="15" customHeight="1">
      <c r="B42" s="432"/>
      <c r="C42" s="433"/>
      <c r="D42" s="433"/>
      <c r="E42" s="433"/>
      <c r="F42" s="433"/>
      <c r="G42" s="630" t="s">
        <v>461</v>
      </c>
      <c r="H42" s="433"/>
      <c r="I42" s="433"/>
      <c r="J42" s="433"/>
      <c r="K42" s="433"/>
      <c r="L42" s="434"/>
      <c r="O42" s="947"/>
      <c r="P42" s="654" t="s">
        <v>482</v>
      </c>
      <c r="Q42" s="960"/>
      <c r="R42" s="961"/>
      <c r="S42" s="961"/>
      <c r="T42" s="961"/>
      <c r="U42" s="962"/>
      <c r="V42" s="868"/>
      <c r="W42" s="721" t="s">
        <v>482</v>
      </c>
      <c r="X42" s="960"/>
      <c r="Y42" s="961"/>
      <c r="Z42" s="961"/>
      <c r="AA42" s="961"/>
      <c r="AB42" s="962"/>
      <c r="AC42" s="868"/>
      <c r="AD42" s="721" t="s">
        <v>482</v>
      </c>
      <c r="AE42" s="960"/>
      <c r="AF42" s="961"/>
      <c r="AG42" s="961"/>
      <c r="AH42" s="961"/>
      <c r="AI42" s="962"/>
      <c r="AJ42" s="868"/>
      <c r="AK42" s="721" t="s">
        <v>482</v>
      </c>
      <c r="AL42" s="960"/>
      <c r="AM42" s="961"/>
      <c r="AN42" s="961"/>
      <c r="AO42" s="961"/>
      <c r="AP42" s="962"/>
      <c r="AQ42" s="868"/>
      <c r="AR42" s="721" t="s">
        <v>482</v>
      </c>
      <c r="AS42" s="960"/>
      <c r="AT42" s="961"/>
      <c r="AU42" s="961"/>
      <c r="AV42" s="961"/>
      <c r="AW42" s="961"/>
      <c r="AX42" s="664"/>
    </row>
    <row r="43" spans="2:50" ht="15" customHeight="1">
      <c r="B43" s="435"/>
      <c r="C43" s="378" t="s">
        <v>385</v>
      </c>
      <c r="D43" s="378"/>
      <c r="E43" s="378"/>
      <c r="F43" s="378"/>
      <c r="G43" s="891" t="s">
        <v>425</v>
      </c>
      <c r="H43" s="892"/>
      <c r="I43" s="892"/>
      <c r="J43" s="892"/>
      <c r="K43" s="893"/>
      <c r="L43" s="436"/>
      <c r="O43" s="953" t="s">
        <v>484</v>
      </c>
      <c r="P43" s="954"/>
      <c r="Q43" s="872"/>
      <c r="R43" s="873"/>
      <c r="S43" s="873"/>
      <c r="T43" s="873"/>
      <c r="U43" s="874"/>
      <c r="V43" s="963" t="s">
        <v>484</v>
      </c>
      <c r="W43" s="964"/>
      <c r="X43" s="872"/>
      <c r="Y43" s="873"/>
      <c r="Z43" s="873"/>
      <c r="AA43" s="873"/>
      <c r="AB43" s="874"/>
      <c r="AC43" s="963" t="s">
        <v>484</v>
      </c>
      <c r="AD43" s="964"/>
      <c r="AE43" s="872"/>
      <c r="AF43" s="873"/>
      <c r="AG43" s="873"/>
      <c r="AH43" s="873"/>
      <c r="AI43" s="874"/>
      <c r="AJ43" s="963" t="s">
        <v>484</v>
      </c>
      <c r="AK43" s="964"/>
      <c r="AL43" s="872"/>
      <c r="AM43" s="873"/>
      <c r="AN43" s="873"/>
      <c r="AO43" s="873"/>
      <c r="AP43" s="874"/>
      <c r="AQ43" s="963" t="s">
        <v>484</v>
      </c>
      <c r="AR43" s="964"/>
      <c r="AS43" s="872"/>
      <c r="AT43" s="873"/>
      <c r="AU43" s="873"/>
      <c r="AV43" s="873"/>
      <c r="AW43" s="873"/>
      <c r="AX43" s="664"/>
    </row>
    <row r="44" spans="2:50" ht="15" customHeight="1">
      <c r="B44" s="435"/>
      <c r="C44" s="378"/>
      <c r="D44" s="378"/>
      <c r="E44" s="378"/>
      <c r="F44" s="378"/>
      <c r="G44" s="630"/>
      <c r="H44" s="378"/>
      <c r="I44" s="378"/>
      <c r="J44" s="378"/>
      <c r="K44" s="378"/>
      <c r="L44" s="436"/>
      <c r="O44" s="955"/>
      <c r="P44" s="956"/>
      <c r="Q44" s="717"/>
      <c r="R44" s="670"/>
      <c r="S44" s="671" t="s">
        <v>359</v>
      </c>
      <c r="T44" s="672"/>
      <c r="U44" s="718" t="s">
        <v>360</v>
      </c>
      <c r="V44" s="965"/>
      <c r="W44" s="966"/>
      <c r="X44" s="717"/>
      <c r="Y44" s="670"/>
      <c r="Z44" s="671" t="s">
        <v>359</v>
      </c>
      <c r="AA44" s="672"/>
      <c r="AB44" s="718" t="s">
        <v>360</v>
      </c>
      <c r="AC44" s="965"/>
      <c r="AD44" s="966"/>
      <c r="AE44" s="717"/>
      <c r="AF44" s="670"/>
      <c r="AG44" s="671" t="s">
        <v>359</v>
      </c>
      <c r="AH44" s="672"/>
      <c r="AI44" s="718" t="s">
        <v>360</v>
      </c>
      <c r="AJ44" s="965"/>
      <c r="AK44" s="966"/>
      <c r="AL44" s="717"/>
      <c r="AM44" s="670"/>
      <c r="AN44" s="671" t="s">
        <v>359</v>
      </c>
      <c r="AO44" s="672"/>
      <c r="AP44" s="718" t="s">
        <v>360</v>
      </c>
      <c r="AQ44" s="965"/>
      <c r="AR44" s="966"/>
      <c r="AS44" s="717"/>
      <c r="AT44" s="670"/>
      <c r="AU44" s="671" t="s">
        <v>359</v>
      </c>
      <c r="AV44" s="672"/>
      <c r="AW44" s="671" t="s">
        <v>360</v>
      </c>
      <c r="AX44" s="664"/>
    </row>
    <row r="45" spans="2:50" ht="15" customHeight="1">
      <c r="B45" s="435"/>
      <c r="C45" s="378" t="s">
        <v>386</v>
      </c>
      <c r="D45" s="378"/>
      <c r="E45" s="616" t="s">
        <v>198</v>
      </c>
      <c r="F45" s="378" t="s">
        <v>388</v>
      </c>
      <c r="G45" s="894" t="s">
        <v>392</v>
      </c>
      <c r="H45" s="895"/>
      <c r="I45" s="895"/>
      <c r="J45" s="895"/>
      <c r="K45" s="896"/>
      <c r="L45" s="436"/>
      <c r="O45" s="648"/>
      <c r="P45" s="663" t="s">
        <v>498</v>
      </c>
      <c r="Q45" s="840"/>
      <c r="R45" s="841"/>
      <c r="S45" s="841"/>
      <c r="T45" s="841"/>
      <c r="U45" s="842"/>
      <c r="V45" s="719"/>
      <c r="W45" s="720" t="s">
        <v>498</v>
      </c>
      <c r="X45" s="840"/>
      <c r="Y45" s="841"/>
      <c r="Z45" s="841"/>
      <c r="AA45" s="841"/>
      <c r="AB45" s="842"/>
      <c r="AC45" s="719"/>
      <c r="AD45" s="720" t="s">
        <v>498</v>
      </c>
      <c r="AE45" s="840"/>
      <c r="AF45" s="841"/>
      <c r="AG45" s="841"/>
      <c r="AH45" s="841"/>
      <c r="AI45" s="842"/>
      <c r="AJ45" s="719"/>
      <c r="AK45" s="720" t="s">
        <v>498</v>
      </c>
      <c r="AL45" s="840"/>
      <c r="AM45" s="841"/>
      <c r="AN45" s="841"/>
      <c r="AO45" s="841"/>
      <c r="AP45" s="842"/>
      <c r="AQ45" s="719"/>
      <c r="AR45" s="720" t="s">
        <v>498</v>
      </c>
      <c r="AS45" s="840"/>
      <c r="AT45" s="841"/>
      <c r="AU45" s="841"/>
      <c r="AV45" s="841"/>
      <c r="AW45" s="841"/>
      <c r="AX45" s="664"/>
    </row>
    <row r="46" spans="2:50" ht="15" customHeight="1">
      <c r="B46" s="435"/>
      <c r="C46" s="617" t="s">
        <v>387</v>
      </c>
      <c r="D46" s="378"/>
      <c r="E46" s="616"/>
      <c r="F46" s="378" t="s">
        <v>282</v>
      </c>
      <c r="G46" s="608" t="s">
        <v>389</v>
      </c>
      <c r="H46" s="608" t="s">
        <v>390</v>
      </c>
      <c r="I46" s="609">
        <v>29</v>
      </c>
      <c r="J46" s="915">
        <v>1</v>
      </c>
      <c r="K46" s="916"/>
      <c r="L46" s="436"/>
      <c r="O46" s="853" t="s">
        <v>497</v>
      </c>
      <c r="P46" s="853"/>
      <c r="Q46" s="840"/>
      <c r="R46" s="841"/>
      <c r="S46" s="841"/>
      <c r="T46" s="841"/>
      <c r="U46" s="842"/>
      <c r="V46" s="850" t="s">
        <v>497</v>
      </c>
      <c r="W46" s="850"/>
      <c r="X46" s="840"/>
      <c r="Y46" s="841"/>
      <c r="Z46" s="841"/>
      <c r="AA46" s="841"/>
      <c r="AB46" s="842"/>
      <c r="AC46" s="850" t="s">
        <v>497</v>
      </c>
      <c r="AD46" s="850"/>
      <c r="AE46" s="840"/>
      <c r="AF46" s="841"/>
      <c r="AG46" s="841"/>
      <c r="AH46" s="841"/>
      <c r="AI46" s="842"/>
      <c r="AJ46" s="850" t="s">
        <v>497</v>
      </c>
      <c r="AK46" s="850"/>
      <c r="AL46" s="840"/>
      <c r="AM46" s="841"/>
      <c r="AN46" s="841"/>
      <c r="AO46" s="841"/>
      <c r="AP46" s="842"/>
      <c r="AQ46" s="850" t="s">
        <v>497</v>
      </c>
      <c r="AR46" s="850"/>
      <c r="AS46" s="840"/>
      <c r="AT46" s="841"/>
      <c r="AU46" s="841"/>
      <c r="AV46" s="841"/>
      <c r="AW46" s="841"/>
      <c r="AX46" s="664"/>
    </row>
    <row r="47" spans="2:50" ht="15" customHeight="1" thickBot="1">
      <c r="B47" s="435"/>
      <c r="C47" s="378"/>
      <c r="D47" s="378"/>
      <c r="E47" s="616"/>
      <c r="F47" s="378" t="s">
        <v>391</v>
      </c>
      <c r="G47" s="897">
        <v>44383</v>
      </c>
      <c r="H47" s="898"/>
      <c r="I47" s="898"/>
      <c r="J47" s="898"/>
      <c r="K47" s="899"/>
      <c r="L47" s="436"/>
      <c r="O47" s="854" t="s">
        <v>491</v>
      </c>
      <c r="P47" s="854"/>
      <c r="Q47" s="855"/>
      <c r="R47" s="851"/>
      <c r="S47" s="673" t="s">
        <v>492</v>
      </c>
      <c r="T47" s="851"/>
      <c r="U47" s="852"/>
      <c r="V47" s="858" t="s">
        <v>491</v>
      </c>
      <c r="W47" s="858"/>
      <c r="X47" s="855"/>
      <c r="Y47" s="851"/>
      <c r="Z47" s="673" t="s">
        <v>492</v>
      </c>
      <c r="AA47" s="851"/>
      <c r="AB47" s="852"/>
      <c r="AC47" s="858" t="s">
        <v>491</v>
      </c>
      <c r="AD47" s="858"/>
      <c r="AE47" s="855"/>
      <c r="AF47" s="851"/>
      <c r="AG47" s="673" t="s">
        <v>492</v>
      </c>
      <c r="AH47" s="851"/>
      <c r="AI47" s="852"/>
      <c r="AJ47" s="858" t="s">
        <v>491</v>
      </c>
      <c r="AK47" s="858"/>
      <c r="AL47" s="855"/>
      <c r="AM47" s="851"/>
      <c r="AN47" s="673" t="s">
        <v>492</v>
      </c>
      <c r="AO47" s="851"/>
      <c r="AP47" s="852"/>
      <c r="AQ47" s="858" t="s">
        <v>491</v>
      </c>
      <c r="AR47" s="858"/>
      <c r="AS47" s="855"/>
      <c r="AT47" s="851"/>
      <c r="AU47" s="673" t="s">
        <v>492</v>
      </c>
      <c r="AV47" s="851"/>
      <c r="AW47" s="851"/>
      <c r="AX47" s="664"/>
    </row>
    <row r="48" spans="2:50" ht="15" customHeight="1" thickTop="1">
      <c r="B48" s="435"/>
      <c r="C48" s="378"/>
      <c r="D48" s="378"/>
      <c r="E48" s="616" t="s">
        <v>199</v>
      </c>
      <c r="F48" s="378" t="s">
        <v>388</v>
      </c>
      <c r="G48" s="903"/>
      <c r="H48" s="904"/>
      <c r="I48" s="904"/>
      <c r="J48" s="904"/>
      <c r="K48" s="905"/>
      <c r="L48" s="436"/>
      <c r="O48" s="853" t="s">
        <v>480</v>
      </c>
      <c r="P48" s="853"/>
      <c r="Q48" s="859"/>
      <c r="R48" s="859"/>
      <c r="S48" s="859"/>
      <c r="T48" s="859"/>
      <c r="U48" s="860"/>
      <c r="V48" s="850" t="s">
        <v>480</v>
      </c>
      <c r="W48" s="850"/>
      <c r="X48" s="859"/>
      <c r="Y48" s="859"/>
      <c r="Z48" s="859"/>
      <c r="AA48" s="859"/>
      <c r="AB48" s="860"/>
      <c r="AC48" s="850" t="s">
        <v>480</v>
      </c>
      <c r="AD48" s="850"/>
      <c r="AE48" s="859"/>
      <c r="AF48" s="859"/>
      <c r="AG48" s="859"/>
      <c r="AH48" s="859"/>
      <c r="AI48" s="860"/>
      <c r="AJ48" s="850" t="s">
        <v>480</v>
      </c>
      <c r="AK48" s="850"/>
      <c r="AL48" s="859"/>
      <c r="AM48" s="859"/>
      <c r="AN48" s="859"/>
      <c r="AO48" s="859"/>
      <c r="AP48" s="860"/>
      <c r="AQ48" s="850" t="s">
        <v>480</v>
      </c>
      <c r="AR48" s="850"/>
      <c r="AS48" s="859"/>
      <c r="AT48" s="859"/>
      <c r="AU48" s="859"/>
      <c r="AV48" s="859"/>
      <c r="AW48" s="968"/>
      <c r="AX48" s="664"/>
    </row>
    <row r="49" spans="2:50" ht="15" customHeight="1">
      <c r="B49" s="435"/>
      <c r="C49" s="378"/>
      <c r="D49" s="378"/>
      <c r="E49" s="618"/>
      <c r="F49" s="378" t="s">
        <v>282</v>
      </c>
      <c r="G49" s="608"/>
      <c r="H49" s="608"/>
      <c r="I49" s="609"/>
      <c r="J49" s="915"/>
      <c r="K49" s="916"/>
      <c r="L49" s="436"/>
      <c r="O49" s="854" t="s">
        <v>493</v>
      </c>
      <c r="P49" s="854"/>
      <c r="Q49" s="856"/>
      <c r="R49" s="856"/>
      <c r="S49" s="856"/>
      <c r="T49" s="856"/>
      <c r="U49" s="857"/>
      <c r="V49" s="858" t="s">
        <v>493</v>
      </c>
      <c r="W49" s="858"/>
      <c r="X49" s="856"/>
      <c r="Y49" s="856"/>
      <c r="Z49" s="856"/>
      <c r="AA49" s="856"/>
      <c r="AB49" s="857"/>
      <c r="AC49" s="858" t="s">
        <v>493</v>
      </c>
      <c r="AD49" s="858"/>
      <c r="AE49" s="856"/>
      <c r="AF49" s="856"/>
      <c r="AG49" s="856"/>
      <c r="AH49" s="856"/>
      <c r="AI49" s="857"/>
      <c r="AJ49" s="858" t="s">
        <v>493</v>
      </c>
      <c r="AK49" s="858"/>
      <c r="AL49" s="856"/>
      <c r="AM49" s="856"/>
      <c r="AN49" s="856"/>
      <c r="AO49" s="856"/>
      <c r="AP49" s="857"/>
      <c r="AQ49" s="858" t="s">
        <v>493</v>
      </c>
      <c r="AR49" s="858"/>
      <c r="AS49" s="856"/>
      <c r="AT49" s="856"/>
      <c r="AU49" s="856"/>
      <c r="AV49" s="856"/>
      <c r="AW49" s="869"/>
      <c r="AX49" s="664"/>
    </row>
    <row r="50" spans="2:50" ht="15" customHeight="1">
      <c r="B50" s="435"/>
      <c r="C50" s="378"/>
      <c r="D50" s="378"/>
      <c r="E50" s="618"/>
      <c r="F50" s="378" t="s">
        <v>391</v>
      </c>
      <c r="G50" s="917"/>
      <c r="H50" s="918"/>
      <c r="I50" s="918"/>
      <c r="J50" s="918"/>
      <c r="K50" s="919"/>
      <c r="L50" s="436"/>
      <c r="O50" s="861" t="s">
        <v>494</v>
      </c>
      <c r="P50" s="854"/>
      <c r="Q50" s="856"/>
      <c r="R50" s="856"/>
      <c r="S50" s="856"/>
      <c r="T50" s="856"/>
      <c r="U50" s="857"/>
      <c r="V50" s="967" t="s">
        <v>494</v>
      </c>
      <c r="W50" s="858"/>
      <c r="X50" s="856"/>
      <c r="Y50" s="856"/>
      <c r="Z50" s="856"/>
      <c r="AA50" s="856"/>
      <c r="AB50" s="857"/>
      <c r="AC50" s="967" t="s">
        <v>494</v>
      </c>
      <c r="AD50" s="858"/>
      <c r="AE50" s="856"/>
      <c r="AF50" s="856"/>
      <c r="AG50" s="856"/>
      <c r="AH50" s="856"/>
      <c r="AI50" s="857"/>
      <c r="AJ50" s="967" t="s">
        <v>494</v>
      </c>
      <c r="AK50" s="858"/>
      <c r="AL50" s="856"/>
      <c r="AM50" s="856"/>
      <c r="AN50" s="856"/>
      <c r="AO50" s="856"/>
      <c r="AP50" s="857"/>
      <c r="AQ50" s="967" t="s">
        <v>494</v>
      </c>
      <c r="AR50" s="858"/>
      <c r="AS50" s="856"/>
      <c r="AT50" s="856"/>
      <c r="AU50" s="856"/>
      <c r="AV50" s="856"/>
      <c r="AW50" s="869"/>
      <c r="AX50" s="664"/>
    </row>
    <row r="51" spans="2:50" ht="15" customHeight="1">
      <c r="B51" s="435"/>
      <c r="C51" s="378"/>
      <c r="D51" s="378"/>
      <c r="E51" s="618"/>
      <c r="F51" s="378"/>
      <c r="G51" s="610"/>
      <c r="H51" s="610"/>
      <c r="I51" s="610"/>
      <c r="J51" s="610"/>
      <c r="K51" s="610"/>
      <c r="L51" s="436"/>
      <c r="O51" s="655"/>
      <c r="P51" s="654" t="s">
        <v>496</v>
      </c>
      <c r="Q51" s="856"/>
      <c r="R51" s="856"/>
      <c r="S51" s="856"/>
      <c r="T51" s="856"/>
      <c r="U51" s="857"/>
      <c r="V51" s="724"/>
      <c r="W51" s="721" t="s">
        <v>496</v>
      </c>
      <c r="X51" s="856"/>
      <c r="Y51" s="856"/>
      <c r="Z51" s="856"/>
      <c r="AA51" s="856"/>
      <c r="AB51" s="857"/>
      <c r="AC51" s="724"/>
      <c r="AD51" s="721" t="s">
        <v>496</v>
      </c>
      <c r="AE51" s="856"/>
      <c r="AF51" s="856"/>
      <c r="AG51" s="856"/>
      <c r="AH51" s="856"/>
      <c r="AI51" s="857"/>
      <c r="AJ51" s="724"/>
      <c r="AK51" s="721" t="s">
        <v>496</v>
      </c>
      <c r="AL51" s="856"/>
      <c r="AM51" s="856"/>
      <c r="AN51" s="856"/>
      <c r="AO51" s="856"/>
      <c r="AP51" s="857"/>
      <c r="AQ51" s="724"/>
      <c r="AR51" s="721" t="s">
        <v>496</v>
      </c>
      <c r="AS51" s="856"/>
      <c r="AT51" s="856"/>
      <c r="AU51" s="856"/>
      <c r="AV51" s="856"/>
      <c r="AW51" s="869"/>
      <c r="AX51" s="664"/>
    </row>
    <row r="52" spans="2:50" ht="15" customHeight="1">
      <c r="B52" s="435"/>
      <c r="C52" s="618" t="s">
        <v>436</v>
      </c>
      <c r="D52" s="378"/>
      <c r="E52" s="378"/>
      <c r="F52" s="378"/>
      <c r="G52" s="631"/>
      <c r="H52" s="611"/>
      <c r="I52" s="611"/>
      <c r="J52" s="611"/>
      <c r="K52" s="611"/>
      <c r="L52" s="436"/>
      <c r="O52" s="853" t="s">
        <v>499</v>
      </c>
      <c r="P52" s="853"/>
      <c r="Q52" s="856"/>
      <c r="R52" s="856"/>
      <c r="S52" s="856"/>
      <c r="T52" s="856"/>
      <c r="U52" s="857"/>
      <c r="V52" s="850" t="s">
        <v>499</v>
      </c>
      <c r="W52" s="850"/>
      <c r="X52" s="856"/>
      <c r="Y52" s="856"/>
      <c r="Z52" s="856"/>
      <c r="AA52" s="856"/>
      <c r="AB52" s="857"/>
      <c r="AC52" s="850" t="s">
        <v>499</v>
      </c>
      <c r="AD52" s="850"/>
      <c r="AE52" s="856"/>
      <c r="AF52" s="856"/>
      <c r="AG52" s="856"/>
      <c r="AH52" s="856"/>
      <c r="AI52" s="857"/>
      <c r="AJ52" s="850" t="s">
        <v>499</v>
      </c>
      <c r="AK52" s="850"/>
      <c r="AL52" s="856"/>
      <c r="AM52" s="856"/>
      <c r="AN52" s="856"/>
      <c r="AO52" s="856"/>
      <c r="AP52" s="857"/>
      <c r="AQ52" s="850" t="s">
        <v>499</v>
      </c>
      <c r="AR52" s="850"/>
      <c r="AS52" s="856"/>
      <c r="AT52" s="856"/>
      <c r="AU52" s="856"/>
      <c r="AV52" s="856"/>
      <c r="AW52" s="869"/>
      <c r="AX52" s="664"/>
    </row>
    <row r="53" spans="2:50" ht="15" customHeight="1">
      <c r="B53" s="435"/>
      <c r="C53" s="616" t="s">
        <v>426</v>
      </c>
      <c r="D53" s="378"/>
      <c r="E53" s="378"/>
      <c r="F53" s="618" t="s">
        <v>434</v>
      </c>
      <c r="G53" s="891" t="str">
        <f>G25</f>
        <v>株式会社 甲府工務店</v>
      </c>
      <c r="H53" s="892"/>
      <c r="I53" s="892"/>
      <c r="J53" s="892"/>
      <c r="K53" s="893"/>
      <c r="L53" s="436"/>
      <c r="O53" s="861" t="s">
        <v>500</v>
      </c>
      <c r="P53" s="854"/>
      <c r="Q53" s="856"/>
      <c r="R53" s="856"/>
      <c r="S53" s="856"/>
      <c r="T53" s="856"/>
      <c r="U53" s="857"/>
      <c r="V53" s="967" t="s">
        <v>500</v>
      </c>
      <c r="W53" s="858"/>
      <c r="X53" s="856"/>
      <c r="Y53" s="856"/>
      <c r="Z53" s="856"/>
      <c r="AA53" s="856"/>
      <c r="AB53" s="857"/>
      <c r="AC53" s="967" t="s">
        <v>500</v>
      </c>
      <c r="AD53" s="858"/>
      <c r="AE53" s="856"/>
      <c r="AF53" s="856"/>
      <c r="AG53" s="856"/>
      <c r="AH53" s="856"/>
      <c r="AI53" s="857"/>
      <c r="AJ53" s="967" t="s">
        <v>500</v>
      </c>
      <c r="AK53" s="858"/>
      <c r="AL53" s="856"/>
      <c r="AM53" s="856"/>
      <c r="AN53" s="856"/>
      <c r="AO53" s="856"/>
      <c r="AP53" s="857"/>
      <c r="AQ53" s="967" t="s">
        <v>500</v>
      </c>
      <c r="AR53" s="858"/>
      <c r="AS53" s="856"/>
      <c r="AT53" s="856"/>
      <c r="AU53" s="856"/>
      <c r="AV53" s="856"/>
      <c r="AW53" s="869"/>
      <c r="AX53" s="664"/>
    </row>
    <row r="54" spans="2:50" ht="15" customHeight="1">
      <c r="B54" s="435"/>
      <c r="C54" s="378"/>
      <c r="D54" s="378"/>
      <c r="E54" s="378"/>
      <c r="F54" s="378" t="s">
        <v>435</v>
      </c>
      <c r="G54" s="891" t="str">
        <f>G27</f>
        <v>甲府市○-○-○</v>
      </c>
      <c r="H54" s="892"/>
      <c r="I54" s="892"/>
      <c r="J54" s="892"/>
      <c r="K54" s="893"/>
      <c r="L54" s="436"/>
      <c r="N54" s="431"/>
      <c r="O54" s="655"/>
      <c r="P54" s="654" t="s">
        <v>495</v>
      </c>
      <c r="Q54" s="856"/>
      <c r="R54" s="856"/>
      <c r="S54" s="856"/>
      <c r="T54" s="856"/>
      <c r="U54" s="857"/>
      <c r="V54" s="724"/>
      <c r="W54" s="721" t="s">
        <v>495</v>
      </c>
      <c r="X54" s="856"/>
      <c r="Y54" s="856"/>
      <c r="Z54" s="856"/>
      <c r="AA54" s="856"/>
      <c r="AB54" s="857"/>
      <c r="AC54" s="724"/>
      <c r="AD54" s="721" t="s">
        <v>495</v>
      </c>
      <c r="AE54" s="856"/>
      <c r="AF54" s="856"/>
      <c r="AG54" s="856"/>
      <c r="AH54" s="856"/>
      <c r="AI54" s="857"/>
      <c r="AJ54" s="724"/>
      <c r="AK54" s="721" t="s">
        <v>495</v>
      </c>
      <c r="AL54" s="856"/>
      <c r="AM54" s="856"/>
      <c r="AN54" s="856"/>
      <c r="AO54" s="856"/>
      <c r="AP54" s="857"/>
      <c r="AQ54" s="724"/>
      <c r="AR54" s="721" t="s">
        <v>495</v>
      </c>
      <c r="AS54" s="856"/>
      <c r="AT54" s="856"/>
      <c r="AU54" s="856"/>
      <c r="AV54" s="856"/>
      <c r="AW54" s="869"/>
      <c r="AX54" s="798"/>
    </row>
    <row r="55" spans="2:50" ht="15" customHeight="1">
      <c r="B55" s="435"/>
      <c r="C55" s="378"/>
      <c r="D55" s="378"/>
      <c r="E55" s="378"/>
      <c r="F55" s="378" t="s">
        <v>430</v>
      </c>
      <c r="G55" s="612" t="s">
        <v>433</v>
      </c>
      <c r="H55" s="912" t="s">
        <v>437</v>
      </c>
      <c r="I55" s="891" t="s">
        <v>438</v>
      </c>
      <c r="J55" s="892"/>
      <c r="K55" s="893"/>
      <c r="L55" s="436"/>
      <c r="O55" s="657"/>
      <c r="P55" s="658"/>
      <c r="Q55" s="659"/>
      <c r="R55" s="659"/>
      <c r="S55" s="659"/>
      <c r="T55" s="659"/>
      <c r="U55" s="659"/>
      <c r="V55" s="657"/>
      <c r="W55" s="658"/>
      <c r="X55" s="659"/>
      <c r="Y55" s="659"/>
      <c r="Z55" s="659"/>
      <c r="AA55" s="659"/>
      <c r="AB55" s="659"/>
      <c r="AC55" s="657"/>
      <c r="AD55" s="658"/>
      <c r="AE55" s="659"/>
      <c r="AF55" s="659"/>
      <c r="AG55" s="659"/>
      <c r="AH55" s="659"/>
      <c r="AI55" s="659"/>
      <c r="AJ55" s="657"/>
      <c r="AK55" s="658"/>
      <c r="AL55" s="659"/>
      <c r="AM55" s="659"/>
      <c r="AN55" s="659"/>
      <c r="AO55" s="659"/>
      <c r="AP55" s="659"/>
      <c r="AQ55" s="657"/>
      <c r="AR55" s="658"/>
      <c r="AS55" s="659"/>
      <c r="AT55" s="659"/>
      <c r="AU55" s="659"/>
      <c r="AV55" s="659"/>
      <c r="AW55" s="659"/>
      <c r="AX55" s="378"/>
    </row>
    <row r="56" spans="2:50" ht="15" customHeight="1">
      <c r="B56" s="435"/>
      <c r="C56" s="619"/>
      <c r="D56" s="378"/>
      <c r="E56" s="378"/>
      <c r="F56" s="378" t="s">
        <v>431</v>
      </c>
      <c r="G56" s="612" t="s">
        <v>433</v>
      </c>
      <c r="H56" s="913"/>
      <c r="I56" s="891" t="s">
        <v>467</v>
      </c>
      <c r="J56" s="892"/>
      <c r="K56" s="893"/>
      <c r="L56" s="436"/>
      <c r="N56" s="665"/>
      <c r="O56" s="795" t="s">
        <v>475</v>
      </c>
      <c r="P56" s="792" t="s">
        <v>528</v>
      </c>
      <c r="Q56" s="957" t="s">
        <v>501</v>
      </c>
      <c r="R56" s="958"/>
      <c r="S56" s="958"/>
      <c r="T56" s="958"/>
      <c r="U56" s="959"/>
      <c r="V56" s="793" t="s">
        <v>476</v>
      </c>
      <c r="W56" s="792" t="s">
        <v>528</v>
      </c>
      <c r="X56" s="957" t="s">
        <v>501</v>
      </c>
      <c r="Y56" s="958"/>
      <c r="Z56" s="958"/>
      <c r="AA56" s="958"/>
      <c r="AB56" s="959"/>
      <c r="AC56" s="795" t="s">
        <v>477</v>
      </c>
      <c r="AD56" s="792" t="s">
        <v>528</v>
      </c>
      <c r="AE56" s="957" t="s">
        <v>501</v>
      </c>
      <c r="AF56" s="958"/>
      <c r="AG56" s="958"/>
      <c r="AH56" s="958"/>
      <c r="AI56" s="959"/>
      <c r="AJ56" s="793" t="s">
        <v>478</v>
      </c>
      <c r="AK56" s="792" t="s">
        <v>528</v>
      </c>
      <c r="AL56" s="957" t="s">
        <v>501</v>
      </c>
      <c r="AM56" s="958"/>
      <c r="AN56" s="958"/>
      <c r="AO56" s="958"/>
      <c r="AP56" s="959"/>
      <c r="AQ56" s="795" t="s">
        <v>479</v>
      </c>
      <c r="AR56" s="792" t="s">
        <v>528</v>
      </c>
      <c r="AS56" s="957" t="s">
        <v>501</v>
      </c>
      <c r="AT56" s="958"/>
      <c r="AU56" s="958"/>
      <c r="AV56" s="958"/>
      <c r="AW56" s="958"/>
      <c r="AX56" s="664"/>
    </row>
    <row r="57" spans="2:50" ht="15" customHeight="1" thickBot="1">
      <c r="B57" s="435"/>
      <c r="C57" s="619"/>
      <c r="D57" s="378"/>
      <c r="E57" s="378"/>
      <c r="F57" s="378" t="s">
        <v>432</v>
      </c>
      <c r="G57" s="613" t="s">
        <v>433</v>
      </c>
      <c r="H57" s="914"/>
      <c r="I57" s="928" t="s">
        <v>439</v>
      </c>
      <c r="J57" s="929"/>
      <c r="K57" s="930"/>
      <c r="L57" s="436"/>
      <c r="O57" s="854" t="s">
        <v>460</v>
      </c>
      <c r="P57" s="854"/>
      <c r="Q57" s="869"/>
      <c r="R57" s="870"/>
      <c r="S57" s="870"/>
      <c r="T57" s="870"/>
      <c r="U57" s="871"/>
      <c r="V57" s="854" t="s">
        <v>460</v>
      </c>
      <c r="W57" s="854"/>
      <c r="X57" s="869"/>
      <c r="Y57" s="870"/>
      <c r="Z57" s="870"/>
      <c r="AA57" s="870"/>
      <c r="AB57" s="871"/>
      <c r="AC57" s="854" t="s">
        <v>460</v>
      </c>
      <c r="AD57" s="854"/>
      <c r="AE57" s="869"/>
      <c r="AF57" s="870"/>
      <c r="AG57" s="870"/>
      <c r="AH57" s="870"/>
      <c r="AI57" s="871"/>
      <c r="AJ57" s="854" t="s">
        <v>460</v>
      </c>
      <c r="AK57" s="854"/>
      <c r="AL57" s="869"/>
      <c r="AM57" s="870"/>
      <c r="AN57" s="870"/>
      <c r="AO57" s="870"/>
      <c r="AP57" s="871"/>
      <c r="AQ57" s="854" t="s">
        <v>460</v>
      </c>
      <c r="AR57" s="854"/>
      <c r="AS57" s="869"/>
      <c r="AT57" s="870"/>
      <c r="AU57" s="870"/>
      <c r="AV57" s="870"/>
      <c r="AW57" s="870"/>
      <c r="AX57" s="664"/>
    </row>
    <row r="58" spans="2:50" ht="15" customHeight="1" thickTop="1">
      <c r="B58" s="435"/>
      <c r="C58" s="616" t="s">
        <v>427</v>
      </c>
      <c r="D58" s="378"/>
      <c r="E58" s="378"/>
      <c r="F58" s="618" t="s">
        <v>434</v>
      </c>
      <c r="G58" s="924" t="s">
        <v>429</v>
      </c>
      <c r="H58" s="925"/>
      <c r="I58" s="925"/>
      <c r="J58" s="925"/>
      <c r="K58" s="926"/>
      <c r="L58" s="436"/>
      <c r="O58" s="846" t="s">
        <v>526</v>
      </c>
      <c r="P58" s="847"/>
      <c r="Q58" s="848"/>
      <c r="R58" s="848"/>
      <c r="S58" s="848"/>
      <c r="T58" s="848"/>
      <c r="U58" s="849"/>
      <c r="V58" s="846" t="s">
        <v>526</v>
      </c>
      <c r="W58" s="847"/>
      <c r="X58" s="848"/>
      <c r="Y58" s="848"/>
      <c r="Z58" s="848"/>
      <c r="AA58" s="848"/>
      <c r="AB58" s="849"/>
      <c r="AC58" s="846" t="s">
        <v>526</v>
      </c>
      <c r="AD58" s="847"/>
      <c r="AE58" s="848"/>
      <c r="AF58" s="848"/>
      <c r="AG58" s="848"/>
      <c r="AH58" s="848"/>
      <c r="AI58" s="849"/>
      <c r="AJ58" s="846" t="s">
        <v>526</v>
      </c>
      <c r="AK58" s="847"/>
      <c r="AL58" s="848"/>
      <c r="AM58" s="848"/>
      <c r="AN58" s="848"/>
      <c r="AO58" s="848"/>
      <c r="AP58" s="849"/>
      <c r="AQ58" s="846" t="s">
        <v>526</v>
      </c>
      <c r="AR58" s="847"/>
      <c r="AS58" s="848"/>
      <c r="AT58" s="848"/>
      <c r="AU58" s="848"/>
      <c r="AV58" s="848"/>
      <c r="AW58" s="970"/>
      <c r="AX58" s="664"/>
    </row>
    <row r="59" spans="2:50" ht="15" customHeight="1">
      <c r="B59" s="435"/>
      <c r="C59" s="378"/>
      <c r="D59" s="378"/>
      <c r="E59" s="378"/>
      <c r="F59" s="378" t="s">
        <v>435</v>
      </c>
      <c r="G59" s="891" t="s">
        <v>429</v>
      </c>
      <c r="H59" s="892"/>
      <c r="I59" s="892"/>
      <c r="J59" s="892"/>
      <c r="K59" s="893"/>
      <c r="L59" s="436"/>
      <c r="O59" s="946" t="s">
        <v>483</v>
      </c>
      <c r="P59" s="946"/>
      <c r="Q59" s="869"/>
      <c r="R59" s="870"/>
      <c r="S59" s="870"/>
      <c r="T59" s="870"/>
      <c r="U59" s="871"/>
      <c r="V59" s="946" t="s">
        <v>483</v>
      </c>
      <c r="W59" s="946"/>
      <c r="X59" s="869"/>
      <c r="Y59" s="870"/>
      <c r="Z59" s="870"/>
      <c r="AA59" s="870"/>
      <c r="AB59" s="871"/>
      <c r="AC59" s="946" t="s">
        <v>483</v>
      </c>
      <c r="AD59" s="946"/>
      <c r="AE59" s="869"/>
      <c r="AF59" s="870"/>
      <c r="AG59" s="870"/>
      <c r="AH59" s="870"/>
      <c r="AI59" s="871"/>
      <c r="AJ59" s="946" t="s">
        <v>483</v>
      </c>
      <c r="AK59" s="946"/>
      <c r="AL59" s="869"/>
      <c r="AM59" s="870"/>
      <c r="AN59" s="870"/>
      <c r="AO59" s="870"/>
      <c r="AP59" s="871"/>
      <c r="AQ59" s="946" t="s">
        <v>483</v>
      </c>
      <c r="AR59" s="946"/>
      <c r="AS59" s="869"/>
      <c r="AT59" s="870"/>
      <c r="AU59" s="870"/>
      <c r="AV59" s="870"/>
      <c r="AW59" s="870"/>
      <c r="AX59" s="664"/>
    </row>
    <row r="60" spans="2:50" ht="15" customHeight="1">
      <c r="B60" s="435"/>
      <c r="C60" s="378"/>
      <c r="D60" s="378"/>
      <c r="E60" s="378"/>
      <c r="F60" s="378" t="s">
        <v>430</v>
      </c>
      <c r="G60" s="920" t="s">
        <v>429</v>
      </c>
      <c r="H60" s="912" t="s">
        <v>437</v>
      </c>
      <c r="I60" s="891" t="s">
        <v>429</v>
      </c>
      <c r="J60" s="892"/>
      <c r="K60" s="893"/>
      <c r="L60" s="436"/>
      <c r="O60" s="947" t="s">
        <v>486</v>
      </c>
      <c r="P60" s="653" t="s">
        <v>490</v>
      </c>
      <c r="Q60" s="869"/>
      <c r="R60" s="870"/>
      <c r="S60" s="870"/>
      <c r="T60" s="870"/>
      <c r="U60" s="871"/>
      <c r="V60" s="947" t="s">
        <v>486</v>
      </c>
      <c r="W60" s="653" t="s">
        <v>490</v>
      </c>
      <c r="X60" s="869"/>
      <c r="Y60" s="870"/>
      <c r="Z60" s="870"/>
      <c r="AA60" s="870"/>
      <c r="AB60" s="871"/>
      <c r="AC60" s="947" t="s">
        <v>486</v>
      </c>
      <c r="AD60" s="653" t="s">
        <v>490</v>
      </c>
      <c r="AE60" s="869"/>
      <c r="AF60" s="870"/>
      <c r="AG60" s="870"/>
      <c r="AH60" s="870"/>
      <c r="AI60" s="871"/>
      <c r="AJ60" s="947" t="s">
        <v>486</v>
      </c>
      <c r="AK60" s="653" t="s">
        <v>490</v>
      </c>
      <c r="AL60" s="869"/>
      <c r="AM60" s="870"/>
      <c r="AN60" s="870"/>
      <c r="AO60" s="870"/>
      <c r="AP60" s="871"/>
      <c r="AQ60" s="947" t="s">
        <v>486</v>
      </c>
      <c r="AR60" s="653" t="s">
        <v>490</v>
      </c>
      <c r="AS60" s="869"/>
      <c r="AT60" s="870"/>
      <c r="AU60" s="870"/>
      <c r="AV60" s="870"/>
      <c r="AW60" s="870"/>
      <c r="AX60" s="664"/>
    </row>
    <row r="61" spans="2:50" ht="15" customHeight="1">
      <c r="B61" s="435"/>
      <c r="C61" s="378"/>
      <c r="D61" s="378"/>
      <c r="E61" s="378"/>
      <c r="F61" s="378" t="s">
        <v>431</v>
      </c>
      <c r="G61" s="921"/>
      <c r="H61" s="913"/>
      <c r="I61" s="891" t="s">
        <v>429</v>
      </c>
      <c r="J61" s="892"/>
      <c r="K61" s="893"/>
      <c r="L61" s="436"/>
      <c r="N61" s="615"/>
      <c r="O61" s="947"/>
      <c r="P61" s="651" t="s">
        <v>481</v>
      </c>
      <c r="Q61" s="862"/>
      <c r="R61" s="863"/>
      <c r="S61" s="863"/>
      <c r="T61" s="863"/>
      <c r="U61" s="864"/>
      <c r="V61" s="947"/>
      <c r="W61" s="651" t="s">
        <v>481</v>
      </c>
      <c r="X61" s="862"/>
      <c r="Y61" s="863"/>
      <c r="Z61" s="863"/>
      <c r="AA61" s="863"/>
      <c r="AB61" s="864"/>
      <c r="AC61" s="947"/>
      <c r="AD61" s="651" t="s">
        <v>481</v>
      </c>
      <c r="AE61" s="862"/>
      <c r="AF61" s="863"/>
      <c r="AG61" s="863"/>
      <c r="AH61" s="863"/>
      <c r="AI61" s="864"/>
      <c r="AJ61" s="947"/>
      <c r="AK61" s="651" t="s">
        <v>481</v>
      </c>
      <c r="AL61" s="862"/>
      <c r="AM61" s="863"/>
      <c r="AN61" s="863"/>
      <c r="AO61" s="863"/>
      <c r="AP61" s="864"/>
      <c r="AQ61" s="947"/>
      <c r="AR61" s="651" t="s">
        <v>481</v>
      </c>
      <c r="AS61" s="862"/>
      <c r="AT61" s="863"/>
      <c r="AU61" s="863"/>
      <c r="AV61" s="863"/>
      <c r="AW61" s="863"/>
      <c r="AX61" s="664"/>
    </row>
    <row r="62" spans="2:50" ht="15" customHeight="1">
      <c r="B62" s="435"/>
      <c r="C62" s="378"/>
      <c r="D62" s="378"/>
      <c r="E62" s="378"/>
      <c r="F62" s="378" t="s">
        <v>432</v>
      </c>
      <c r="G62" s="922"/>
      <c r="H62" s="927"/>
      <c r="I62" s="891" t="s">
        <v>440</v>
      </c>
      <c r="J62" s="892"/>
      <c r="K62" s="893"/>
      <c r="L62" s="436"/>
      <c r="N62" s="615"/>
      <c r="O62" s="947"/>
      <c r="P62" s="652" t="s">
        <v>485</v>
      </c>
      <c r="Q62" s="865"/>
      <c r="R62" s="866"/>
      <c r="S62" s="866"/>
      <c r="T62" s="866"/>
      <c r="U62" s="867"/>
      <c r="V62" s="947"/>
      <c r="W62" s="652" t="s">
        <v>485</v>
      </c>
      <c r="X62" s="865"/>
      <c r="Y62" s="866"/>
      <c r="Z62" s="866"/>
      <c r="AA62" s="866"/>
      <c r="AB62" s="867"/>
      <c r="AC62" s="947"/>
      <c r="AD62" s="652" t="s">
        <v>485</v>
      </c>
      <c r="AE62" s="865"/>
      <c r="AF62" s="866"/>
      <c r="AG62" s="866"/>
      <c r="AH62" s="866"/>
      <c r="AI62" s="867"/>
      <c r="AJ62" s="947"/>
      <c r="AK62" s="652" t="s">
        <v>485</v>
      </c>
      <c r="AL62" s="865"/>
      <c r="AM62" s="866"/>
      <c r="AN62" s="866"/>
      <c r="AO62" s="866"/>
      <c r="AP62" s="867"/>
      <c r="AQ62" s="947"/>
      <c r="AR62" s="652" t="s">
        <v>485</v>
      </c>
      <c r="AS62" s="865"/>
      <c r="AT62" s="866"/>
      <c r="AU62" s="866"/>
      <c r="AV62" s="866"/>
      <c r="AW62" s="866"/>
      <c r="AX62" s="664"/>
    </row>
    <row r="63" spans="2:50" ht="15" customHeight="1">
      <c r="B63" s="435"/>
      <c r="C63" s="378"/>
      <c r="D63" s="378"/>
      <c r="E63" s="378"/>
      <c r="F63" s="378"/>
      <c r="G63" s="378"/>
      <c r="H63" s="378"/>
      <c r="I63" s="378"/>
      <c r="J63" s="378"/>
      <c r="K63" s="378"/>
      <c r="L63" s="436"/>
      <c r="O63" s="947"/>
      <c r="P63" s="654" t="s">
        <v>482</v>
      </c>
      <c r="Q63" s="960"/>
      <c r="R63" s="961"/>
      <c r="S63" s="961"/>
      <c r="T63" s="961"/>
      <c r="U63" s="962"/>
      <c r="V63" s="947"/>
      <c r="W63" s="654" t="s">
        <v>482</v>
      </c>
      <c r="X63" s="960"/>
      <c r="Y63" s="961"/>
      <c r="Z63" s="961"/>
      <c r="AA63" s="961"/>
      <c r="AB63" s="962"/>
      <c r="AC63" s="947"/>
      <c r="AD63" s="654" t="s">
        <v>482</v>
      </c>
      <c r="AE63" s="960"/>
      <c r="AF63" s="961"/>
      <c r="AG63" s="961"/>
      <c r="AH63" s="961"/>
      <c r="AI63" s="962"/>
      <c r="AJ63" s="947"/>
      <c r="AK63" s="654" t="s">
        <v>482</v>
      </c>
      <c r="AL63" s="960"/>
      <c r="AM63" s="961"/>
      <c r="AN63" s="961"/>
      <c r="AO63" s="961"/>
      <c r="AP63" s="962"/>
      <c r="AQ63" s="947"/>
      <c r="AR63" s="654" t="s">
        <v>482</v>
      </c>
      <c r="AS63" s="960"/>
      <c r="AT63" s="961"/>
      <c r="AU63" s="961"/>
      <c r="AV63" s="961"/>
      <c r="AW63" s="961"/>
      <c r="AX63" s="664"/>
    </row>
    <row r="64" spans="2:50" ht="15" customHeight="1">
      <c r="B64" s="435"/>
      <c r="C64" s="378" t="s">
        <v>441</v>
      </c>
      <c r="D64" s="378"/>
      <c r="E64" s="378"/>
      <c r="F64" s="378"/>
      <c r="G64" s="891" t="str">
        <f>G30</f>
        <v>甲府 花子</v>
      </c>
      <c r="H64" s="892"/>
      <c r="I64" s="892"/>
      <c r="J64" s="892"/>
      <c r="K64" s="893"/>
      <c r="L64" s="436"/>
      <c r="O64" s="953" t="s">
        <v>484</v>
      </c>
      <c r="P64" s="954"/>
      <c r="Q64" s="872"/>
      <c r="R64" s="873"/>
      <c r="S64" s="873"/>
      <c r="T64" s="873"/>
      <c r="U64" s="874"/>
      <c r="V64" s="953" t="s">
        <v>484</v>
      </c>
      <c r="W64" s="954"/>
      <c r="X64" s="872"/>
      <c r="Y64" s="873"/>
      <c r="Z64" s="873"/>
      <c r="AA64" s="873"/>
      <c r="AB64" s="874"/>
      <c r="AC64" s="953" t="s">
        <v>484</v>
      </c>
      <c r="AD64" s="954"/>
      <c r="AE64" s="872"/>
      <c r="AF64" s="873"/>
      <c r="AG64" s="873"/>
      <c r="AH64" s="873"/>
      <c r="AI64" s="874"/>
      <c r="AJ64" s="953" t="s">
        <v>484</v>
      </c>
      <c r="AK64" s="954"/>
      <c r="AL64" s="872"/>
      <c r="AM64" s="873"/>
      <c r="AN64" s="873"/>
      <c r="AO64" s="873"/>
      <c r="AP64" s="874"/>
      <c r="AQ64" s="953" t="s">
        <v>484</v>
      </c>
      <c r="AR64" s="954"/>
      <c r="AS64" s="872"/>
      <c r="AT64" s="873"/>
      <c r="AU64" s="873"/>
      <c r="AV64" s="873"/>
      <c r="AW64" s="873"/>
      <c r="AX64" s="664"/>
    </row>
    <row r="65" spans="2:50" ht="15" customHeight="1">
      <c r="B65" s="435"/>
      <c r="C65" s="378"/>
      <c r="D65" s="378"/>
      <c r="E65" s="378"/>
      <c r="F65" s="431"/>
      <c r="G65" s="614"/>
      <c r="H65" s="614"/>
      <c r="I65" s="614"/>
      <c r="J65" s="614"/>
      <c r="K65" s="614"/>
      <c r="L65" s="620"/>
      <c r="M65" s="615"/>
      <c r="O65" s="955"/>
      <c r="P65" s="956"/>
      <c r="Q65" s="717"/>
      <c r="R65" s="670"/>
      <c r="S65" s="671" t="s">
        <v>359</v>
      </c>
      <c r="T65" s="672"/>
      <c r="U65" s="718" t="s">
        <v>360</v>
      </c>
      <c r="V65" s="955"/>
      <c r="W65" s="956"/>
      <c r="X65" s="717"/>
      <c r="Y65" s="670"/>
      <c r="Z65" s="671" t="s">
        <v>359</v>
      </c>
      <c r="AA65" s="672"/>
      <c r="AB65" s="718" t="s">
        <v>360</v>
      </c>
      <c r="AC65" s="955"/>
      <c r="AD65" s="956"/>
      <c r="AE65" s="717"/>
      <c r="AF65" s="670"/>
      <c r="AG65" s="671" t="s">
        <v>359</v>
      </c>
      <c r="AH65" s="672"/>
      <c r="AI65" s="718" t="s">
        <v>360</v>
      </c>
      <c r="AJ65" s="955"/>
      <c r="AK65" s="956"/>
      <c r="AL65" s="717"/>
      <c r="AM65" s="670"/>
      <c r="AN65" s="671" t="s">
        <v>359</v>
      </c>
      <c r="AO65" s="672"/>
      <c r="AP65" s="718" t="s">
        <v>360</v>
      </c>
      <c r="AQ65" s="955"/>
      <c r="AR65" s="956"/>
      <c r="AS65" s="717"/>
      <c r="AT65" s="670"/>
      <c r="AU65" s="671" t="s">
        <v>359</v>
      </c>
      <c r="AV65" s="672"/>
      <c r="AW65" s="671" t="s">
        <v>360</v>
      </c>
      <c r="AX65" s="664"/>
    </row>
    <row r="66" spans="2:50" ht="15" customHeight="1">
      <c r="B66" s="435"/>
      <c r="C66" s="378" t="s">
        <v>447</v>
      </c>
      <c r="D66" s="378"/>
      <c r="E66" s="616" t="s">
        <v>198</v>
      </c>
      <c r="F66" s="378" t="s">
        <v>428</v>
      </c>
      <c r="G66" s="891"/>
      <c r="H66" s="892"/>
      <c r="I66" s="892"/>
      <c r="J66" s="892"/>
      <c r="K66" s="893"/>
      <c r="L66" s="436"/>
      <c r="O66" s="648"/>
      <c r="P66" s="663" t="s">
        <v>498</v>
      </c>
      <c r="Q66" s="840"/>
      <c r="R66" s="841"/>
      <c r="S66" s="841"/>
      <c r="T66" s="841"/>
      <c r="U66" s="842"/>
      <c r="V66" s="648"/>
      <c r="W66" s="663" t="s">
        <v>498</v>
      </c>
      <c r="X66" s="840"/>
      <c r="Y66" s="841"/>
      <c r="Z66" s="841"/>
      <c r="AA66" s="841"/>
      <c r="AB66" s="842"/>
      <c r="AC66" s="648"/>
      <c r="AD66" s="663" t="s">
        <v>498</v>
      </c>
      <c r="AE66" s="840"/>
      <c r="AF66" s="841"/>
      <c r="AG66" s="841"/>
      <c r="AH66" s="841"/>
      <c r="AI66" s="842"/>
      <c r="AJ66" s="648"/>
      <c r="AK66" s="663" t="s">
        <v>498</v>
      </c>
      <c r="AL66" s="840"/>
      <c r="AM66" s="841"/>
      <c r="AN66" s="841"/>
      <c r="AO66" s="841"/>
      <c r="AP66" s="842"/>
      <c r="AQ66" s="648"/>
      <c r="AR66" s="663" t="s">
        <v>498</v>
      </c>
      <c r="AS66" s="840"/>
      <c r="AT66" s="841"/>
      <c r="AU66" s="841"/>
      <c r="AV66" s="841"/>
      <c r="AW66" s="841"/>
      <c r="AX66" s="664"/>
    </row>
    <row r="67" spans="2:50" ht="15" customHeight="1">
      <c r="B67" s="435"/>
      <c r="C67" s="378"/>
      <c r="D67" s="378"/>
      <c r="E67" s="616"/>
      <c r="F67" s="378" t="s">
        <v>445</v>
      </c>
      <c r="G67" s="891"/>
      <c r="H67" s="892"/>
      <c r="I67" s="892"/>
      <c r="J67" s="892"/>
      <c r="K67" s="893"/>
      <c r="L67" s="436"/>
      <c r="O67" s="853" t="s">
        <v>497</v>
      </c>
      <c r="P67" s="853"/>
      <c r="Q67" s="840"/>
      <c r="R67" s="841"/>
      <c r="S67" s="841"/>
      <c r="T67" s="841"/>
      <c r="U67" s="842"/>
      <c r="V67" s="853" t="s">
        <v>497</v>
      </c>
      <c r="W67" s="853"/>
      <c r="X67" s="840"/>
      <c r="Y67" s="841"/>
      <c r="Z67" s="841"/>
      <c r="AA67" s="841"/>
      <c r="AB67" s="842"/>
      <c r="AC67" s="853" t="s">
        <v>497</v>
      </c>
      <c r="AD67" s="853"/>
      <c r="AE67" s="840"/>
      <c r="AF67" s="841"/>
      <c r="AG67" s="841"/>
      <c r="AH67" s="841"/>
      <c r="AI67" s="842"/>
      <c r="AJ67" s="853" t="s">
        <v>497</v>
      </c>
      <c r="AK67" s="853"/>
      <c r="AL67" s="840"/>
      <c r="AM67" s="841"/>
      <c r="AN67" s="841"/>
      <c r="AO67" s="841"/>
      <c r="AP67" s="842"/>
      <c r="AQ67" s="853" t="s">
        <v>497</v>
      </c>
      <c r="AR67" s="853"/>
      <c r="AS67" s="840"/>
      <c r="AT67" s="841"/>
      <c r="AU67" s="841"/>
      <c r="AV67" s="841"/>
      <c r="AW67" s="841"/>
      <c r="AX67" s="664"/>
    </row>
    <row r="68" spans="2:50" ht="15" customHeight="1" thickBot="1">
      <c r="B68" s="435"/>
      <c r="C68" s="378"/>
      <c r="D68" s="378"/>
      <c r="E68" s="616"/>
      <c r="F68" s="378" t="s">
        <v>448</v>
      </c>
      <c r="G68" s="928"/>
      <c r="H68" s="929"/>
      <c r="I68" s="929"/>
      <c r="J68" s="929"/>
      <c r="K68" s="930"/>
      <c r="L68" s="436"/>
      <c r="O68" s="854" t="s">
        <v>491</v>
      </c>
      <c r="P68" s="854"/>
      <c r="Q68" s="855"/>
      <c r="R68" s="851"/>
      <c r="S68" s="673" t="s">
        <v>492</v>
      </c>
      <c r="T68" s="851"/>
      <c r="U68" s="852"/>
      <c r="V68" s="854" t="s">
        <v>491</v>
      </c>
      <c r="W68" s="854"/>
      <c r="X68" s="855"/>
      <c r="Y68" s="851"/>
      <c r="Z68" s="673" t="s">
        <v>492</v>
      </c>
      <c r="AA68" s="851"/>
      <c r="AB68" s="852"/>
      <c r="AC68" s="854" t="s">
        <v>491</v>
      </c>
      <c r="AD68" s="854"/>
      <c r="AE68" s="855"/>
      <c r="AF68" s="851"/>
      <c r="AG68" s="673" t="s">
        <v>492</v>
      </c>
      <c r="AH68" s="851"/>
      <c r="AI68" s="852"/>
      <c r="AJ68" s="854" t="s">
        <v>491</v>
      </c>
      <c r="AK68" s="854"/>
      <c r="AL68" s="855"/>
      <c r="AM68" s="851"/>
      <c r="AN68" s="673" t="s">
        <v>492</v>
      </c>
      <c r="AO68" s="851"/>
      <c r="AP68" s="852"/>
      <c r="AQ68" s="854" t="s">
        <v>491</v>
      </c>
      <c r="AR68" s="854"/>
      <c r="AS68" s="855"/>
      <c r="AT68" s="851"/>
      <c r="AU68" s="673" t="s">
        <v>492</v>
      </c>
      <c r="AV68" s="851"/>
      <c r="AW68" s="851"/>
      <c r="AX68" s="664"/>
    </row>
    <row r="69" spans="2:50" ht="15" customHeight="1" thickTop="1">
      <c r="B69" s="435"/>
      <c r="C69" s="378"/>
      <c r="D69" s="378"/>
      <c r="E69" s="616" t="s">
        <v>199</v>
      </c>
      <c r="F69" s="378" t="s">
        <v>428</v>
      </c>
      <c r="G69" s="924"/>
      <c r="H69" s="925"/>
      <c r="I69" s="925"/>
      <c r="J69" s="925"/>
      <c r="K69" s="926"/>
      <c r="L69" s="436"/>
      <c r="O69" s="853" t="s">
        <v>480</v>
      </c>
      <c r="P69" s="853"/>
      <c r="Q69" s="859"/>
      <c r="R69" s="859"/>
      <c r="S69" s="859"/>
      <c r="T69" s="859"/>
      <c r="U69" s="860"/>
      <c r="V69" s="853" t="s">
        <v>480</v>
      </c>
      <c r="W69" s="853"/>
      <c r="X69" s="859"/>
      <c r="Y69" s="859"/>
      <c r="Z69" s="859"/>
      <c r="AA69" s="859"/>
      <c r="AB69" s="860"/>
      <c r="AC69" s="853" t="s">
        <v>480</v>
      </c>
      <c r="AD69" s="853"/>
      <c r="AE69" s="859"/>
      <c r="AF69" s="859"/>
      <c r="AG69" s="859"/>
      <c r="AH69" s="859"/>
      <c r="AI69" s="860"/>
      <c r="AJ69" s="853" t="s">
        <v>480</v>
      </c>
      <c r="AK69" s="853"/>
      <c r="AL69" s="859"/>
      <c r="AM69" s="859"/>
      <c r="AN69" s="859"/>
      <c r="AO69" s="859"/>
      <c r="AP69" s="860"/>
      <c r="AQ69" s="853" t="s">
        <v>480</v>
      </c>
      <c r="AR69" s="853"/>
      <c r="AS69" s="859"/>
      <c r="AT69" s="859"/>
      <c r="AU69" s="859"/>
      <c r="AV69" s="859"/>
      <c r="AW69" s="968"/>
      <c r="AX69" s="664"/>
    </row>
    <row r="70" spans="2:50" ht="15" customHeight="1">
      <c r="B70" s="435"/>
      <c r="C70" s="378"/>
      <c r="D70" s="378"/>
      <c r="E70" s="378"/>
      <c r="F70" s="378" t="s">
        <v>445</v>
      </c>
      <c r="G70" s="891"/>
      <c r="H70" s="892"/>
      <c r="I70" s="892"/>
      <c r="J70" s="892"/>
      <c r="K70" s="893"/>
      <c r="L70" s="436"/>
      <c r="O70" s="854" t="s">
        <v>493</v>
      </c>
      <c r="P70" s="854"/>
      <c r="Q70" s="856"/>
      <c r="R70" s="856"/>
      <c r="S70" s="856"/>
      <c r="T70" s="856"/>
      <c r="U70" s="857"/>
      <c r="V70" s="854" t="s">
        <v>493</v>
      </c>
      <c r="W70" s="854"/>
      <c r="X70" s="856"/>
      <c r="Y70" s="856"/>
      <c r="Z70" s="856"/>
      <c r="AA70" s="856"/>
      <c r="AB70" s="857"/>
      <c r="AC70" s="854" t="s">
        <v>493</v>
      </c>
      <c r="AD70" s="854"/>
      <c r="AE70" s="856"/>
      <c r="AF70" s="856"/>
      <c r="AG70" s="856"/>
      <c r="AH70" s="856"/>
      <c r="AI70" s="857"/>
      <c r="AJ70" s="854" t="s">
        <v>493</v>
      </c>
      <c r="AK70" s="854"/>
      <c r="AL70" s="856"/>
      <c r="AM70" s="856"/>
      <c r="AN70" s="856"/>
      <c r="AO70" s="856"/>
      <c r="AP70" s="857"/>
      <c r="AQ70" s="854" t="s">
        <v>493</v>
      </c>
      <c r="AR70" s="854"/>
      <c r="AS70" s="856"/>
      <c r="AT70" s="856"/>
      <c r="AU70" s="856"/>
      <c r="AV70" s="856"/>
      <c r="AW70" s="869"/>
      <c r="AX70" s="664"/>
    </row>
    <row r="71" spans="2:50" ht="15" customHeight="1">
      <c r="B71" s="435"/>
      <c r="C71" s="378"/>
      <c r="D71" s="378"/>
      <c r="E71" s="378"/>
      <c r="F71" s="378" t="s">
        <v>448</v>
      </c>
      <c r="G71" s="891"/>
      <c r="H71" s="892"/>
      <c r="I71" s="892"/>
      <c r="J71" s="892"/>
      <c r="K71" s="893"/>
      <c r="L71" s="436"/>
      <c r="O71" s="861" t="s">
        <v>494</v>
      </c>
      <c r="P71" s="854"/>
      <c r="Q71" s="856"/>
      <c r="R71" s="856"/>
      <c r="S71" s="856"/>
      <c r="T71" s="856"/>
      <c r="U71" s="857"/>
      <c r="V71" s="861" t="s">
        <v>494</v>
      </c>
      <c r="W71" s="854"/>
      <c r="X71" s="856"/>
      <c r="Y71" s="856"/>
      <c r="Z71" s="856"/>
      <c r="AA71" s="856"/>
      <c r="AB71" s="857"/>
      <c r="AC71" s="861" t="s">
        <v>494</v>
      </c>
      <c r="AD71" s="854"/>
      <c r="AE71" s="856"/>
      <c r="AF71" s="856"/>
      <c r="AG71" s="856"/>
      <c r="AH71" s="856"/>
      <c r="AI71" s="857"/>
      <c r="AJ71" s="861" t="s">
        <v>494</v>
      </c>
      <c r="AK71" s="854"/>
      <c r="AL71" s="856"/>
      <c r="AM71" s="856"/>
      <c r="AN71" s="856"/>
      <c r="AO71" s="856"/>
      <c r="AP71" s="857"/>
      <c r="AQ71" s="861" t="s">
        <v>494</v>
      </c>
      <c r="AR71" s="854"/>
      <c r="AS71" s="856"/>
      <c r="AT71" s="856"/>
      <c r="AU71" s="856"/>
      <c r="AV71" s="856"/>
      <c r="AW71" s="869"/>
      <c r="AX71" s="664"/>
    </row>
    <row r="72" spans="2:50" ht="15" customHeight="1">
      <c r="B72" s="435"/>
      <c r="C72" s="378"/>
      <c r="D72" s="378"/>
      <c r="E72" s="378"/>
      <c r="F72" s="378"/>
      <c r="G72" s="378"/>
      <c r="H72" s="378"/>
      <c r="I72" s="378"/>
      <c r="J72" s="378"/>
      <c r="K72" s="378"/>
      <c r="L72" s="436"/>
      <c r="O72" s="655"/>
      <c r="P72" s="654" t="s">
        <v>496</v>
      </c>
      <c r="Q72" s="856"/>
      <c r="R72" s="856"/>
      <c r="S72" s="856"/>
      <c r="T72" s="856"/>
      <c r="U72" s="857"/>
      <c r="V72" s="655"/>
      <c r="W72" s="654" t="s">
        <v>496</v>
      </c>
      <c r="X72" s="856"/>
      <c r="Y72" s="856"/>
      <c r="Z72" s="856"/>
      <c r="AA72" s="856"/>
      <c r="AB72" s="857"/>
      <c r="AC72" s="655"/>
      <c r="AD72" s="654" t="s">
        <v>496</v>
      </c>
      <c r="AE72" s="856"/>
      <c r="AF72" s="856"/>
      <c r="AG72" s="856"/>
      <c r="AH72" s="856"/>
      <c r="AI72" s="857"/>
      <c r="AJ72" s="655"/>
      <c r="AK72" s="654" t="s">
        <v>496</v>
      </c>
      <c r="AL72" s="856"/>
      <c r="AM72" s="856"/>
      <c r="AN72" s="856"/>
      <c r="AO72" s="856"/>
      <c r="AP72" s="857"/>
      <c r="AQ72" s="655"/>
      <c r="AR72" s="654" t="s">
        <v>496</v>
      </c>
      <c r="AS72" s="856"/>
      <c r="AT72" s="856"/>
      <c r="AU72" s="856"/>
      <c r="AV72" s="856"/>
      <c r="AW72" s="869"/>
      <c r="AX72" s="664"/>
    </row>
    <row r="73" spans="2:50" ht="15" customHeight="1">
      <c r="B73" s="435"/>
      <c r="C73" s="378" t="s">
        <v>449</v>
      </c>
      <c r="D73" s="378"/>
      <c r="E73" s="378"/>
      <c r="F73" s="378"/>
      <c r="G73" s="923" t="s">
        <v>452</v>
      </c>
      <c r="H73" s="923"/>
      <c r="I73" s="923"/>
      <c r="J73" s="923"/>
      <c r="K73" s="923"/>
      <c r="L73" s="436"/>
      <c r="O73" s="853" t="s">
        <v>499</v>
      </c>
      <c r="P73" s="853"/>
      <c r="Q73" s="856"/>
      <c r="R73" s="856"/>
      <c r="S73" s="856"/>
      <c r="T73" s="856"/>
      <c r="U73" s="857"/>
      <c r="V73" s="853" t="s">
        <v>499</v>
      </c>
      <c r="W73" s="853"/>
      <c r="X73" s="856"/>
      <c r="Y73" s="856"/>
      <c r="Z73" s="856"/>
      <c r="AA73" s="856"/>
      <c r="AB73" s="857"/>
      <c r="AC73" s="853" t="s">
        <v>499</v>
      </c>
      <c r="AD73" s="853"/>
      <c r="AE73" s="856"/>
      <c r="AF73" s="856"/>
      <c r="AG73" s="856"/>
      <c r="AH73" s="856"/>
      <c r="AI73" s="857"/>
      <c r="AJ73" s="853" t="s">
        <v>499</v>
      </c>
      <c r="AK73" s="853"/>
      <c r="AL73" s="856"/>
      <c r="AM73" s="856"/>
      <c r="AN73" s="856"/>
      <c r="AO73" s="856"/>
      <c r="AP73" s="857"/>
      <c r="AQ73" s="853" t="s">
        <v>499</v>
      </c>
      <c r="AR73" s="853"/>
      <c r="AS73" s="856"/>
      <c r="AT73" s="856"/>
      <c r="AU73" s="856"/>
      <c r="AV73" s="856"/>
      <c r="AW73" s="869"/>
      <c r="AX73" s="664"/>
    </row>
    <row r="74" spans="2:50" ht="15" customHeight="1">
      <c r="B74" s="435"/>
      <c r="C74" s="378" t="s">
        <v>450</v>
      </c>
      <c r="D74" s="378"/>
      <c r="E74" s="378"/>
      <c r="F74" s="378"/>
      <c r="G74" s="923" t="s">
        <v>452</v>
      </c>
      <c r="H74" s="923"/>
      <c r="I74" s="923"/>
      <c r="J74" s="923"/>
      <c r="K74" s="923"/>
      <c r="L74" s="436"/>
      <c r="O74" s="861" t="s">
        <v>500</v>
      </c>
      <c r="P74" s="854"/>
      <c r="Q74" s="856"/>
      <c r="R74" s="856"/>
      <c r="S74" s="856"/>
      <c r="T74" s="856"/>
      <c r="U74" s="857"/>
      <c r="V74" s="861" t="s">
        <v>500</v>
      </c>
      <c r="W74" s="854"/>
      <c r="X74" s="856"/>
      <c r="Y74" s="856"/>
      <c r="Z74" s="856"/>
      <c r="AA74" s="856"/>
      <c r="AB74" s="857"/>
      <c r="AC74" s="861" t="s">
        <v>500</v>
      </c>
      <c r="AD74" s="854"/>
      <c r="AE74" s="856"/>
      <c r="AF74" s="856"/>
      <c r="AG74" s="856"/>
      <c r="AH74" s="856"/>
      <c r="AI74" s="857"/>
      <c r="AJ74" s="861" t="s">
        <v>500</v>
      </c>
      <c r="AK74" s="854"/>
      <c r="AL74" s="856"/>
      <c r="AM74" s="856"/>
      <c r="AN74" s="856"/>
      <c r="AO74" s="856"/>
      <c r="AP74" s="857"/>
      <c r="AQ74" s="861" t="s">
        <v>500</v>
      </c>
      <c r="AR74" s="854"/>
      <c r="AS74" s="856"/>
      <c r="AT74" s="856"/>
      <c r="AU74" s="856"/>
      <c r="AV74" s="856"/>
      <c r="AW74" s="869"/>
      <c r="AX74" s="664"/>
    </row>
    <row r="75" spans="2:50" ht="15" customHeight="1">
      <c r="B75" s="435"/>
      <c r="C75" s="378" t="s">
        <v>451</v>
      </c>
      <c r="D75" s="378"/>
      <c r="E75" s="378"/>
      <c r="F75" s="378"/>
      <c r="G75" s="923" t="s">
        <v>452</v>
      </c>
      <c r="H75" s="923"/>
      <c r="I75" s="923"/>
      <c r="J75" s="923"/>
      <c r="K75" s="923"/>
      <c r="L75" s="436"/>
      <c r="O75" s="655"/>
      <c r="P75" s="654" t="s">
        <v>495</v>
      </c>
      <c r="Q75" s="856"/>
      <c r="R75" s="856"/>
      <c r="S75" s="856"/>
      <c r="T75" s="856"/>
      <c r="U75" s="857"/>
      <c r="V75" s="655"/>
      <c r="W75" s="654" t="s">
        <v>495</v>
      </c>
      <c r="X75" s="856"/>
      <c r="Y75" s="856"/>
      <c r="Z75" s="856"/>
      <c r="AA75" s="856"/>
      <c r="AB75" s="857"/>
      <c r="AC75" s="655"/>
      <c r="AD75" s="654" t="s">
        <v>495</v>
      </c>
      <c r="AE75" s="856"/>
      <c r="AF75" s="856"/>
      <c r="AG75" s="856"/>
      <c r="AH75" s="856"/>
      <c r="AI75" s="857"/>
      <c r="AJ75" s="655"/>
      <c r="AK75" s="654" t="s">
        <v>495</v>
      </c>
      <c r="AL75" s="856"/>
      <c r="AM75" s="856"/>
      <c r="AN75" s="856"/>
      <c r="AO75" s="856"/>
      <c r="AP75" s="857"/>
      <c r="AQ75" s="655"/>
      <c r="AR75" s="654" t="s">
        <v>495</v>
      </c>
      <c r="AS75" s="856"/>
      <c r="AT75" s="856"/>
      <c r="AU75" s="856"/>
      <c r="AV75" s="856"/>
      <c r="AW75" s="869"/>
      <c r="AX75" s="664"/>
    </row>
    <row r="76" spans="2:50" ht="15" customHeight="1" thickBot="1">
      <c r="B76" s="437"/>
      <c r="C76" s="438"/>
      <c r="D76" s="438"/>
      <c r="E76" s="438"/>
      <c r="F76" s="438"/>
      <c r="G76" s="438"/>
      <c r="H76" s="438"/>
      <c r="I76" s="438"/>
      <c r="J76" s="438"/>
      <c r="K76" s="438"/>
      <c r="L76" s="439"/>
      <c r="O76" s="378"/>
      <c r="P76" s="662"/>
      <c r="Q76" s="378"/>
    </row>
    <row r="77" spans="2:50" ht="15" customHeight="1">
      <c r="O77" s="378"/>
      <c r="P77" s="662"/>
      <c r="Q77" s="378"/>
    </row>
  </sheetData>
  <mergeCells count="553">
    <mergeCell ref="AL37:AP37"/>
    <mergeCell ref="Q35:U35"/>
    <mergeCell ref="X35:AB35"/>
    <mergeCell ref="AQ53:AR53"/>
    <mergeCell ref="AL49:AP49"/>
    <mergeCell ref="AQ49:AR49"/>
    <mergeCell ref="AE53:AI53"/>
    <mergeCell ref="AJ53:AK53"/>
    <mergeCell ref="AL53:AP53"/>
    <mergeCell ref="X51:AB51"/>
    <mergeCell ref="AS35:AW35"/>
    <mergeCell ref="Q56:U56"/>
    <mergeCell ref="X56:AB56"/>
    <mergeCell ref="AE56:AI56"/>
    <mergeCell ref="AL56:AP56"/>
    <mergeCell ref="AS56:AW56"/>
    <mergeCell ref="X43:AB43"/>
    <mergeCell ref="X53:AB53"/>
    <mergeCell ref="AS53:AW53"/>
    <mergeCell ref="AJ37:AK37"/>
    <mergeCell ref="X14:AB14"/>
    <mergeCell ref="AE14:AI14"/>
    <mergeCell ref="AL14:AP14"/>
    <mergeCell ref="AS14:AW14"/>
    <mergeCell ref="AQ16:AR16"/>
    <mergeCell ref="AS16:AW16"/>
    <mergeCell ref="AE15:AI15"/>
    <mergeCell ref="AJ15:AK15"/>
    <mergeCell ref="AL15:AP15"/>
    <mergeCell ref="AQ15:AR15"/>
    <mergeCell ref="AE16:AI16"/>
    <mergeCell ref="AJ16:AK16"/>
    <mergeCell ref="AL16:AP16"/>
    <mergeCell ref="Q37:U37"/>
    <mergeCell ref="V37:W37"/>
    <mergeCell ref="X37:AB37"/>
    <mergeCell ref="AC37:AD37"/>
    <mergeCell ref="AE37:AI37"/>
    <mergeCell ref="AE35:AI35"/>
    <mergeCell ref="AL35:AP35"/>
    <mergeCell ref="AE22:AI22"/>
    <mergeCell ref="AL22:AP22"/>
    <mergeCell ref="AS22:AW22"/>
    <mergeCell ref="AS47:AT47"/>
    <mergeCell ref="V64:W65"/>
    <mergeCell ref="AC64:AD65"/>
    <mergeCell ref="V58:W58"/>
    <mergeCell ref="X58:AB58"/>
    <mergeCell ref="AC58:AD58"/>
    <mergeCell ref="AL57:AP57"/>
    <mergeCell ref="AC74:AD74"/>
    <mergeCell ref="AE74:AI74"/>
    <mergeCell ref="AJ74:AK74"/>
    <mergeCell ref="AL74:AP74"/>
    <mergeCell ref="AJ64:AK65"/>
    <mergeCell ref="AJ43:AK44"/>
    <mergeCell ref="AE43:AI43"/>
    <mergeCell ref="AL43:AP43"/>
    <mergeCell ref="AL64:AP64"/>
    <mergeCell ref="AL60:AP60"/>
    <mergeCell ref="AS75:AW75"/>
    <mergeCell ref="AQ73:AR73"/>
    <mergeCell ref="AS73:AW73"/>
    <mergeCell ref="V74:W74"/>
    <mergeCell ref="AQ74:AR74"/>
    <mergeCell ref="AS74:AW74"/>
    <mergeCell ref="X75:AB75"/>
    <mergeCell ref="AE75:AI75"/>
    <mergeCell ref="AL75:AP75"/>
    <mergeCell ref="X74:AB74"/>
    <mergeCell ref="X72:AB72"/>
    <mergeCell ref="AE72:AI72"/>
    <mergeCell ref="AL72:AP72"/>
    <mergeCell ref="AS72:AW72"/>
    <mergeCell ref="V73:W73"/>
    <mergeCell ref="X73:AB73"/>
    <mergeCell ref="AC73:AD73"/>
    <mergeCell ref="AE73:AI73"/>
    <mergeCell ref="AJ73:AK73"/>
    <mergeCell ref="AL73:AP73"/>
    <mergeCell ref="AQ70:AR70"/>
    <mergeCell ref="AS70:AW70"/>
    <mergeCell ref="V71:W71"/>
    <mergeCell ref="X71:AB71"/>
    <mergeCell ref="AC71:AD71"/>
    <mergeCell ref="AE71:AI71"/>
    <mergeCell ref="AJ71:AK71"/>
    <mergeCell ref="AL71:AP71"/>
    <mergeCell ref="AQ71:AR71"/>
    <mergeCell ref="AS71:AW71"/>
    <mergeCell ref="AL69:AP69"/>
    <mergeCell ref="V70:W70"/>
    <mergeCell ref="X70:AB70"/>
    <mergeCell ref="AC70:AD70"/>
    <mergeCell ref="AE70:AI70"/>
    <mergeCell ref="AJ70:AK70"/>
    <mergeCell ref="AL70:AP70"/>
    <mergeCell ref="Q64:U64"/>
    <mergeCell ref="X64:AB64"/>
    <mergeCell ref="AE64:AI64"/>
    <mergeCell ref="V69:W69"/>
    <mergeCell ref="X69:AB69"/>
    <mergeCell ref="AC69:AD69"/>
    <mergeCell ref="AE69:AI69"/>
    <mergeCell ref="AA68:AB68"/>
    <mergeCell ref="AE66:AI66"/>
    <mergeCell ref="AE67:AI67"/>
    <mergeCell ref="AQ64:AR65"/>
    <mergeCell ref="X60:AB60"/>
    <mergeCell ref="AC60:AC63"/>
    <mergeCell ref="AE60:AI60"/>
    <mergeCell ref="AQ69:AR69"/>
    <mergeCell ref="AS69:AW69"/>
    <mergeCell ref="AJ68:AK68"/>
    <mergeCell ref="AL68:AM68"/>
    <mergeCell ref="AQ68:AR68"/>
    <mergeCell ref="AJ69:AK69"/>
    <mergeCell ref="X63:AB63"/>
    <mergeCell ref="AE63:AI63"/>
    <mergeCell ref="AL63:AP63"/>
    <mergeCell ref="X62:AB62"/>
    <mergeCell ref="AS64:AW64"/>
    <mergeCell ref="AQ60:AQ63"/>
    <mergeCell ref="AS60:AW60"/>
    <mergeCell ref="X61:AB61"/>
    <mergeCell ref="AE61:AI61"/>
    <mergeCell ref="AL61:AP61"/>
    <mergeCell ref="AE58:AI58"/>
    <mergeCell ref="AS58:AW58"/>
    <mergeCell ref="AE62:AI62"/>
    <mergeCell ref="AL62:AP62"/>
    <mergeCell ref="AJ60:AJ63"/>
    <mergeCell ref="AS63:AW63"/>
    <mergeCell ref="AS61:AW61"/>
    <mergeCell ref="AJ58:AK58"/>
    <mergeCell ref="AL58:AP58"/>
    <mergeCell ref="AQ58:AR58"/>
    <mergeCell ref="AJ59:AK59"/>
    <mergeCell ref="AL59:AP59"/>
    <mergeCell ref="AQ57:AR57"/>
    <mergeCell ref="AS57:AW57"/>
    <mergeCell ref="AQ59:AR59"/>
    <mergeCell ref="AS62:AW62"/>
    <mergeCell ref="AS59:AW59"/>
    <mergeCell ref="V60:V63"/>
    <mergeCell ref="V57:W57"/>
    <mergeCell ref="X57:AB57"/>
    <mergeCell ref="AC57:AD57"/>
    <mergeCell ref="AE57:AI57"/>
    <mergeCell ref="AJ57:AK57"/>
    <mergeCell ref="V59:W59"/>
    <mergeCell ref="X59:AB59"/>
    <mergeCell ref="AC59:AD59"/>
    <mergeCell ref="AE59:AI59"/>
    <mergeCell ref="X54:AB54"/>
    <mergeCell ref="AE54:AI54"/>
    <mergeCell ref="AL54:AP54"/>
    <mergeCell ref="AS54:AW54"/>
    <mergeCell ref="V22:W23"/>
    <mergeCell ref="AC22:AD23"/>
    <mergeCell ref="AQ52:AR52"/>
    <mergeCell ref="AS52:AW52"/>
    <mergeCell ref="V53:W53"/>
    <mergeCell ref="AC53:AD53"/>
    <mergeCell ref="AE51:AI51"/>
    <mergeCell ref="AL51:AP51"/>
    <mergeCell ref="AS51:AW51"/>
    <mergeCell ref="V52:W52"/>
    <mergeCell ref="X52:AB52"/>
    <mergeCell ref="AC52:AD52"/>
    <mergeCell ref="AE52:AI52"/>
    <mergeCell ref="AJ52:AK52"/>
    <mergeCell ref="AL52:AP52"/>
    <mergeCell ref="AS49:AW49"/>
    <mergeCell ref="V50:W50"/>
    <mergeCell ref="X50:AB50"/>
    <mergeCell ref="AC50:AD50"/>
    <mergeCell ref="AE50:AI50"/>
    <mergeCell ref="AJ50:AK50"/>
    <mergeCell ref="AL50:AP50"/>
    <mergeCell ref="AQ50:AR50"/>
    <mergeCell ref="AS50:AW50"/>
    <mergeCell ref="X48:AB48"/>
    <mergeCell ref="AC48:AD48"/>
    <mergeCell ref="AE48:AI48"/>
    <mergeCell ref="AJ48:AK48"/>
    <mergeCell ref="AL48:AP48"/>
    <mergeCell ref="V49:W49"/>
    <mergeCell ref="X49:AB49"/>
    <mergeCell ref="AC49:AD49"/>
    <mergeCell ref="AE49:AI49"/>
    <mergeCell ref="AJ49:AK49"/>
    <mergeCell ref="AQ48:AR48"/>
    <mergeCell ref="AS48:AW48"/>
    <mergeCell ref="AJ47:AK47"/>
    <mergeCell ref="AL47:AM47"/>
    <mergeCell ref="AQ47:AR47"/>
    <mergeCell ref="AS42:AW42"/>
    <mergeCell ref="AS45:AW45"/>
    <mergeCell ref="AQ46:AR46"/>
    <mergeCell ref="AS46:AW46"/>
    <mergeCell ref="AV47:AW47"/>
    <mergeCell ref="AE47:AF47"/>
    <mergeCell ref="AQ39:AQ42"/>
    <mergeCell ref="AS39:AW39"/>
    <mergeCell ref="X40:AB40"/>
    <mergeCell ref="AE40:AI40"/>
    <mergeCell ref="AL40:AP40"/>
    <mergeCell ref="AS40:AW40"/>
    <mergeCell ref="X41:AB41"/>
    <mergeCell ref="AQ43:AR44"/>
    <mergeCell ref="AS43:AW43"/>
    <mergeCell ref="AE41:AI41"/>
    <mergeCell ref="AL41:AP41"/>
    <mergeCell ref="AS41:AW41"/>
    <mergeCell ref="V39:V42"/>
    <mergeCell ref="X39:AB39"/>
    <mergeCell ref="AC39:AC42"/>
    <mergeCell ref="AE39:AI39"/>
    <mergeCell ref="AJ39:AJ42"/>
    <mergeCell ref="AL39:AP39"/>
    <mergeCell ref="X42:AB42"/>
    <mergeCell ref="AE42:AI42"/>
    <mergeCell ref="AL42:AP42"/>
    <mergeCell ref="AQ36:AR36"/>
    <mergeCell ref="AS36:AW36"/>
    <mergeCell ref="V38:W38"/>
    <mergeCell ref="X38:AB38"/>
    <mergeCell ref="AC38:AD38"/>
    <mergeCell ref="AE38:AI38"/>
    <mergeCell ref="AJ38:AK38"/>
    <mergeCell ref="AL38:AP38"/>
    <mergeCell ref="AQ38:AR38"/>
    <mergeCell ref="AS38:AW38"/>
    <mergeCell ref="V36:W36"/>
    <mergeCell ref="X36:AB36"/>
    <mergeCell ref="AC36:AD36"/>
    <mergeCell ref="AE36:AI36"/>
    <mergeCell ref="AJ36:AK36"/>
    <mergeCell ref="AL36:AP36"/>
    <mergeCell ref="AQ37:AR37"/>
    <mergeCell ref="AS37:AW37"/>
    <mergeCell ref="X33:AB33"/>
    <mergeCell ref="AE33:AI33"/>
    <mergeCell ref="AL33:AP33"/>
    <mergeCell ref="AS33:AW33"/>
    <mergeCell ref="AJ22:AK23"/>
    <mergeCell ref="AQ22:AR23"/>
    <mergeCell ref="AQ31:AR31"/>
    <mergeCell ref="AS31:AW31"/>
    <mergeCell ref="AQ32:AR32"/>
    <mergeCell ref="AS32:AW32"/>
    <mergeCell ref="V32:W32"/>
    <mergeCell ref="X32:AB32"/>
    <mergeCell ref="AC32:AD32"/>
    <mergeCell ref="AE32:AI32"/>
    <mergeCell ref="AJ32:AK32"/>
    <mergeCell ref="AL32:AP32"/>
    <mergeCell ref="AE30:AI30"/>
    <mergeCell ref="AL30:AP30"/>
    <mergeCell ref="AS30:AW30"/>
    <mergeCell ref="V31:W31"/>
    <mergeCell ref="X31:AB31"/>
    <mergeCell ref="AC31:AD31"/>
    <mergeCell ref="AE31:AI31"/>
    <mergeCell ref="AJ31:AK31"/>
    <mergeCell ref="AL31:AP31"/>
    <mergeCell ref="AC29:AD29"/>
    <mergeCell ref="AE29:AI29"/>
    <mergeCell ref="AJ29:AK29"/>
    <mergeCell ref="AL29:AP29"/>
    <mergeCell ref="AQ29:AR29"/>
    <mergeCell ref="AS29:AW29"/>
    <mergeCell ref="AS27:AW27"/>
    <mergeCell ref="V28:W28"/>
    <mergeCell ref="X28:AB28"/>
    <mergeCell ref="AC28:AD28"/>
    <mergeCell ref="AE28:AI28"/>
    <mergeCell ref="AJ28:AK28"/>
    <mergeCell ref="AL28:AP28"/>
    <mergeCell ref="AQ28:AR28"/>
    <mergeCell ref="AS28:AW28"/>
    <mergeCell ref="AC27:AD27"/>
    <mergeCell ref="AJ27:AK27"/>
    <mergeCell ref="AL27:AP27"/>
    <mergeCell ref="AQ27:AR27"/>
    <mergeCell ref="O74:P74"/>
    <mergeCell ref="Q74:U74"/>
    <mergeCell ref="Q70:U70"/>
    <mergeCell ref="O71:P71"/>
    <mergeCell ref="Q71:U71"/>
    <mergeCell ref="V29:W29"/>
    <mergeCell ref="X29:AB29"/>
    <mergeCell ref="Q75:U75"/>
    <mergeCell ref="V15:W15"/>
    <mergeCell ref="X15:AB15"/>
    <mergeCell ref="AC15:AD15"/>
    <mergeCell ref="Q72:U72"/>
    <mergeCell ref="O73:P73"/>
    <mergeCell ref="Q73:U73"/>
    <mergeCell ref="Q68:R68"/>
    <mergeCell ref="O43:P44"/>
    <mergeCell ref="O70:P70"/>
    <mergeCell ref="O68:P68"/>
    <mergeCell ref="O69:P69"/>
    <mergeCell ref="Q69:U69"/>
    <mergeCell ref="O64:P65"/>
    <mergeCell ref="O59:P59"/>
    <mergeCell ref="Q59:U59"/>
    <mergeCell ref="O60:O63"/>
    <mergeCell ref="Q60:U60"/>
    <mergeCell ref="Q61:U61"/>
    <mergeCell ref="Q62:U62"/>
    <mergeCell ref="Q63:U63"/>
    <mergeCell ref="O53:P53"/>
    <mergeCell ref="Q53:U53"/>
    <mergeCell ref="O57:P57"/>
    <mergeCell ref="Q57:U57"/>
    <mergeCell ref="Q54:U54"/>
    <mergeCell ref="O58:P58"/>
    <mergeCell ref="Q58:U58"/>
    <mergeCell ref="O49:P49"/>
    <mergeCell ref="Q49:U49"/>
    <mergeCell ref="O50:P50"/>
    <mergeCell ref="Q50:U50"/>
    <mergeCell ref="Q51:U51"/>
    <mergeCell ref="O46:P46"/>
    <mergeCell ref="O47:P47"/>
    <mergeCell ref="O48:P48"/>
    <mergeCell ref="Q48:U48"/>
    <mergeCell ref="O37:P37"/>
    <mergeCell ref="AC43:AD44"/>
    <mergeCell ref="Q45:U45"/>
    <mergeCell ref="Q46:U46"/>
    <mergeCell ref="Q47:R47"/>
    <mergeCell ref="T47:U47"/>
    <mergeCell ref="V43:W44"/>
    <mergeCell ref="V47:W47"/>
    <mergeCell ref="AC46:AD46"/>
    <mergeCell ref="Q43:U43"/>
    <mergeCell ref="V16:W16"/>
    <mergeCell ref="O36:P36"/>
    <mergeCell ref="Q36:U36"/>
    <mergeCell ref="O38:P38"/>
    <mergeCell ref="Q38:U38"/>
    <mergeCell ref="O39:O42"/>
    <mergeCell ref="Q39:U39"/>
    <mergeCell ref="Q40:U40"/>
    <mergeCell ref="Q41:U41"/>
    <mergeCell ref="Q42:U42"/>
    <mergeCell ref="V17:W17"/>
    <mergeCell ref="X17:AB17"/>
    <mergeCell ref="AC17:AD17"/>
    <mergeCell ref="AE17:AI17"/>
    <mergeCell ref="AJ17:AK17"/>
    <mergeCell ref="AL17:AP17"/>
    <mergeCell ref="AJ18:AJ21"/>
    <mergeCell ref="AL18:AP18"/>
    <mergeCell ref="X21:AB21"/>
    <mergeCell ref="AE21:AI21"/>
    <mergeCell ref="AL21:AP21"/>
    <mergeCell ref="AS15:AW15"/>
    <mergeCell ref="AQ17:AR17"/>
    <mergeCell ref="AS17:AW17"/>
    <mergeCell ref="X16:AB16"/>
    <mergeCell ref="AC16:AD16"/>
    <mergeCell ref="AQ18:AQ21"/>
    <mergeCell ref="AS18:AW18"/>
    <mergeCell ref="X19:AB19"/>
    <mergeCell ref="AE19:AI19"/>
    <mergeCell ref="AL19:AP19"/>
    <mergeCell ref="AS19:AW19"/>
    <mergeCell ref="X20:AB20"/>
    <mergeCell ref="AE20:AI20"/>
    <mergeCell ref="AL20:AP20"/>
    <mergeCell ref="AS20:AW20"/>
    <mergeCell ref="AS21:AW21"/>
    <mergeCell ref="Q21:U21"/>
    <mergeCell ref="O26:P26"/>
    <mergeCell ref="Q26:R26"/>
    <mergeCell ref="AJ26:AK26"/>
    <mergeCell ref="AL26:AM26"/>
    <mergeCell ref="AQ26:AR26"/>
    <mergeCell ref="X24:AB24"/>
    <mergeCell ref="V25:W25"/>
    <mergeCell ref="X25:AB25"/>
    <mergeCell ref="Q33:U33"/>
    <mergeCell ref="O28:P28"/>
    <mergeCell ref="O22:P23"/>
    <mergeCell ref="Q14:U14"/>
    <mergeCell ref="P7:U7"/>
    <mergeCell ref="Q22:U22"/>
    <mergeCell ref="P8:U8"/>
    <mergeCell ref="P9:U9"/>
    <mergeCell ref="Q29:U29"/>
    <mergeCell ref="O31:P31"/>
    <mergeCell ref="W2:AB2"/>
    <mergeCell ref="W3:AB3"/>
    <mergeCell ref="W4:AB4"/>
    <mergeCell ref="W5:AB5"/>
    <mergeCell ref="P2:U2"/>
    <mergeCell ref="P3:U3"/>
    <mergeCell ref="P4:U4"/>
    <mergeCell ref="P5:U5"/>
    <mergeCell ref="W6:AB6"/>
    <mergeCell ref="W7:AB7"/>
    <mergeCell ref="W8:AB8"/>
    <mergeCell ref="Q24:U24"/>
    <mergeCell ref="O15:P15"/>
    <mergeCell ref="O17:P17"/>
    <mergeCell ref="O18:O21"/>
    <mergeCell ref="Q15:U15"/>
    <mergeCell ref="Q17:U17"/>
    <mergeCell ref="Q18:U18"/>
    <mergeCell ref="G75:K75"/>
    <mergeCell ref="G17:K17"/>
    <mergeCell ref="G18:K18"/>
    <mergeCell ref="G67:K67"/>
    <mergeCell ref="G68:K68"/>
    <mergeCell ref="G69:K69"/>
    <mergeCell ref="G70:K70"/>
    <mergeCell ref="G71:K71"/>
    <mergeCell ref="G73:K73"/>
    <mergeCell ref="H31:K31"/>
    <mergeCell ref="G74:K74"/>
    <mergeCell ref="G58:K58"/>
    <mergeCell ref="G53:K53"/>
    <mergeCell ref="G54:K54"/>
    <mergeCell ref="G59:K59"/>
    <mergeCell ref="H60:H62"/>
    <mergeCell ref="G66:K66"/>
    <mergeCell ref="I55:K55"/>
    <mergeCell ref="I56:K56"/>
    <mergeCell ref="I57:K57"/>
    <mergeCell ref="H55:H57"/>
    <mergeCell ref="J46:K46"/>
    <mergeCell ref="J49:K49"/>
    <mergeCell ref="G64:K64"/>
    <mergeCell ref="G50:K50"/>
    <mergeCell ref="G36:K36"/>
    <mergeCell ref="I60:K60"/>
    <mergeCell ref="I61:K61"/>
    <mergeCell ref="I62:K62"/>
    <mergeCell ref="G60:G62"/>
    <mergeCell ref="G48:K48"/>
    <mergeCell ref="E4:F4"/>
    <mergeCell ref="G37:K37"/>
    <mergeCell ref="G38:K38"/>
    <mergeCell ref="G20:K20"/>
    <mergeCell ref="G21:K21"/>
    <mergeCell ref="G28:K28"/>
    <mergeCell ref="G15:K15"/>
    <mergeCell ref="G16:K16"/>
    <mergeCell ref="G19:K19"/>
    <mergeCell ref="G43:K43"/>
    <mergeCell ref="G45:K45"/>
    <mergeCell ref="G47:K47"/>
    <mergeCell ref="G30:K30"/>
    <mergeCell ref="H33:K33"/>
    <mergeCell ref="G34:K34"/>
    <mergeCell ref="G32:K32"/>
    <mergeCell ref="Q31:U31"/>
    <mergeCell ref="E3:F3"/>
    <mergeCell ref="G27:K27"/>
    <mergeCell ref="E29:F29"/>
    <mergeCell ref="G22:K22"/>
    <mergeCell ref="G23:K23"/>
    <mergeCell ref="G25:K25"/>
    <mergeCell ref="G26:K26"/>
    <mergeCell ref="P6:U6"/>
    <mergeCell ref="AC18:AC21"/>
    <mergeCell ref="AE18:AI18"/>
    <mergeCell ref="O25:P25"/>
    <mergeCell ref="Q25:U25"/>
    <mergeCell ref="G29:K29"/>
    <mergeCell ref="O32:P32"/>
    <mergeCell ref="Q32:U32"/>
    <mergeCell ref="T26:U26"/>
    <mergeCell ref="Q28:U28"/>
    <mergeCell ref="O27:P27"/>
    <mergeCell ref="X26:Y26"/>
    <mergeCell ref="Q30:U30"/>
    <mergeCell ref="Q19:U19"/>
    <mergeCell ref="Q20:U20"/>
    <mergeCell ref="V18:V21"/>
    <mergeCell ref="X18:AB18"/>
    <mergeCell ref="X30:AB30"/>
    <mergeCell ref="X22:AB22"/>
    <mergeCell ref="AC26:AD26"/>
    <mergeCell ref="AE26:AF26"/>
    <mergeCell ref="V27:W27"/>
    <mergeCell ref="X27:AB27"/>
    <mergeCell ref="Q27:U27"/>
    <mergeCell ref="O29:P29"/>
    <mergeCell ref="AE27:AI27"/>
    <mergeCell ref="AA26:AB26"/>
    <mergeCell ref="AH26:AI26"/>
    <mergeCell ref="V26:W26"/>
    <mergeCell ref="AL24:AP24"/>
    <mergeCell ref="AJ25:AK25"/>
    <mergeCell ref="AL25:AP25"/>
    <mergeCell ref="AO26:AP26"/>
    <mergeCell ref="AS24:AW24"/>
    <mergeCell ref="AQ25:AR25"/>
    <mergeCell ref="AS25:AW25"/>
    <mergeCell ref="AV26:AW26"/>
    <mergeCell ref="AS26:AT26"/>
    <mergeCell ref="O67:P67"/>
    <mergeCell ref="Q67:U67"/>
    <mergeCell ref="T68:U68"/>
    <mergeCell ref="X45:AB45"/>
    <mergeCell ref="V46:W46"/>
    <mergeCell ref="X46:AB46"/>
    <mergeCell ref="AA47:AB47"/>
    <mergeCell ref="X66:AB66"/>
    <mergeCell ref="X67:AB67"/>
    <mergeCell ref="O52:P52"/>
    <mergeCell ref="AH47:AI47"/>
    <mergeCell ref="AL45:AP45"/>
    <mergeCell ref="AJ46:AK46"/>
    <mergeCell ref="AL46:AP46"/>
    <mergeCell ref="AO47:AP47"/>
    <mergeCell ref="Q66:U66"/>
    <mergeCell ref="Q52:U52"/>
    <mergeCell ref="V48:W48"/>
    <mergeCell ref="X47:Y47"/>
    <mergeCell ref="AC47:AD47"/>
    <mergeCell ref="AS66:AW66"/>
    <mergeCell ref="AQ67:AR67"/>
    <mergeCell ref="AS67:AW67"/>
    <mergeCell ref="AV68:AW68"/>
    <mergeCell ref="AL66:AP66"/>
    <mergeCell ref="AJ67:AK67"/>
    <mergeCell ref="AL67:AP67"/>
    <mergeCell ref="AO68:AP68"/>
    <mergeCell ref="AS68:AT68"/>
    <mergeCell ref="AH68:AI68"/>
    <mergeCell ref="V67:W67"/>
    <mergeCell ref="AC67:AD67"/>
    <mergeCell ref="V68:W68"/>
    <mergeCell ref="X68:Y68"/>
    <mergeCell ref="AC68:AD68"/>
    <mergeCell ref="AE68:AF68"/>
    <mergeCell ref="AE45:AI45"/>
    <mergeCell ref="W10:Z10"/>
    <mergeCell ref="W11:Z11"/>
    <mergeCell ref="AE46:AI46"/>
    <mergeCell ref="D2:E2"/>
    <mergeCell ref="O16:P16"/>
    <mergeCell ref="Q16:U16"/>
    <mergeCell ref="AE24:AI24"/>
    <mergeCell ref="AC25:AD25"/>
    <mergeCell ref="AE25:AI25"/>
  </mergeCells>
  <phoneticPr fontId="3" type="Hiragana"/>
  <dataValidations count="8">
    <dataValidation type="list" allowBlank="1" showInputMessage="1" sqref="G37:K37">
      <formula1>"教育部 教育総室 教育施設課,まちづくり部 まち整備室 建築営繕課,甲府病院事務局 病院事務総室 総務課,産業部 市場経営室 経営管理課,甲府地区広域行政事務組合, まちづくり部まちづくり総室住宅課"</formula1>
    </dataValidation>
    <dataValidation type="list" allowBlank="1" showInputMessage="1" showErrorMessage="1" sqref="G46 G49">
      <formula1>"大臣,知事"</formula1>
    </dataValidation>
    <dataValidation type="list" allowBlank="1" showInputMessage="1" showErrorMessage="1" sqref="H46 H49 Q23 AL23 AE23 AE65 Q44 X65 X23 AS23 X44 AL65 Q65 AS44 AL44 AE44 AS65">
      <formula1>"特定,一般"</formula1>
    </dataValidation>
    <dataValidation type="list" allowBlank="1" showInputMessage="1" showErrorMessage="1" sqref="G55:G57">
      <formula1>"加入,未加入,適用除外"</formula1>
    </dataValidation>
    <dataValidation type="list" allowBlank="1" showInputMessage="1" showErrorMessage="1" sqref="G31 G33">
      <formula1>"専任,非専任"</formula1>
    </dataValidation>
    <dataValidation type="list" allowBlank="1" showInputMessage="1" showErrorMessage="1" sqref="G73:K75 Q51:U51 AE72:AI72 X72:AB72 AL72:AP72 Q30:U30 AL30:AP30 AE51:AI51 X30:AB30 Q72:U72 AL51:AP51 AS30:AW30 AE30:AI30 AS51:AW51 X51:AB51 AS72:AW72">
      <formula1>"無,有"</formula1>
    </dataValidation>
    <dataValidation type="list" allowBlank="1" showInputMessage="1" sqref="AE64 Q22 Q43 AL64 AS43 AE22 AL22 X22 AS22 X43 X64 Q64 AE43 AL43 AS64">
      <formula1>"○○○○知事,国土交通大臣"</formula1>
    </dataValidation>
    <dataValidation type="list" allowBlank="1" showInputMessage="1" showErrorMessage="1" sqref="G45:K45 G48:K48">
      <formula1>$EV$1:$EV$29</formula1>
    </dataValidation>
  </dataValidations>
  <hyperlinks>
    <hyperlink ref="P2" location="前金請求書!D10" display="前金払請求書"/>
    <hyperlink ref="W7" location="下請体系図!N2" display="下請施工（再委託）体系図【暴対】"/>
    <hyperlink ref="P3" location="'施工計画書(図)'!N3" display="施工計画書(施工図)承諾願"/>
    <hyperlink ref="P4" location="材料承諾願!I4" display="工事用材料等選定届及承諾願"/>
    <hyperlink ref="P5" location="段階確認!B8" display="段階確認表"/>
    <hyperlink ref="P6" location="'打合簿 '!S4" display="工事打合簿"/>
    <hyperlink ref="P7" location="工程会議!F1" display="工程会議表紙"/>
    <hyperlink ref="P8" location="'工事議事録 '!C11" display="工事打合議事録"/>
    <hyperlink ref="P9" location="認定請求書!A1" display="認定請求書"/>
    <hyperlink ref="W2" location="完成届!H28" display="完成届"/>
    <hyperlink ref="W3" location="下検査手直し!C10" display="下検査手直し指摘事項完了報告書"/>
    <hyperlink ref="W4" location="'完成検査手直し報告 '!C10" display="手直し（軽易）指摘事項完了報告書"/>
    <hyperlink ref="W5" location="工事目的物!G21" display="工事目的物引渡届兼引取報告書"/>
    <hyperlink ref="W6" location="請求書!F18" display="請求書"/>
    <hyperlink ref="W8" location="下請体系図!N2" display="施工体系図"/>
    <hyperlink ref="W7:AB7" location="体系図【暴対】!N2" display="下請施工（再委託）体系図【暴対】"/>
    <hyperlink ref="Q14:U14" location="①A!AP3" display="請負工事一部下請負届"/>
    <hyperlink ref="P14" location="①!AF1" display="施工体制台帳"/>
    <hyperlink ref="X14:AB14" location="②A!AP3" display="請負工事一部下請負届"/>
    <hyperlink ref="W14" location="②!AF1" display="施工体制台帳"/>
    <hyperlink ref="Q35:U35" location="⑥A!AP3" display="請負工事一部下請負届"/>
    <hyperlink ref="P35" location="⑥!AF1" display="施工体制台帳"/>
    <hyperlink ref="X35:AB35" location="⑦A!AP3" display="請負工事一部下請負届"/>
    <hyperlink ref="W35" location="⑦!AF1" display="施工体制台帳"/>
    <hyperlink ref="AE35:AI35" location="⑧A!AP3" display="請負工事一部下請負届"/>
    <hyperlink ref="AD35" location="⑧!AF1" display="施工体制台帳"/>
    <hyperlink ref="AL35:AP35" location="⑨A!AP3" display="請負工事一部下請負届"/>
    <hyperlink ref="AK35" location="⑨!AF1" display="施工体制台帳"/>
    <hyperlink ref="AS35:AW35" location="⑩A!AP3" display="請負工事一部下請負届"/>
    <hyperlink ref="AR35" location="⑩!AF1" display="施工体制台帳"/>
    <hyperlink ref="Q56:U56" location="⑪A!AP3" display="請負工事一部下請負届"/>
    <hyperlink ref="P56" location="⑪!AF1" display="施工体制台帳"/>
    <hyperlink ref="X56:AB56" location="⑫A!AP3" display="請負工事一部下請負届"/>
    <hyperlink ref="W56" location="⑫!AF1" display="施工体制台帳"/>
    <hyperlink ref="AD56" location="⑬!AF1" display="施工体制台帳"/>
    <hyperlink ref="AL56:AP56" location="⑭A!AP3" display="請負工事一部下請負届"/>
    <hyperlink ref="AK56" location="⑭!AF1" display="施工体制台帳"/>
    <hyperlink ref="AS56:AW56" location="⑮A!AP3" display="請負工事一部下請負届"/>
    <hyperlink ref="AR56" location="⑮!AF1" display="施工体制台帳"/>
    <hyperlink ref="AE14:AI14" location="③A!AP3" display="請負工事一部下請負届"/>
    <hyperlink ref="AD14" location="③!AF1" display="施工体制台帳"/>
    <hyperlink ref="AL14:AP14" location="④A!AP3" display="請負工事一部下請負届"/>
    <hyperlink ref="AK14" location="④!AF1" display="施工体制台帳"/>
    <hyperlink ref="AS14:AW14" location="⑤A!AP3" display="請負工事一部下請負届"/>
    <hyperlink ref="AR14" location="⑤!AF1" display="施工体制台帳"/>
    <hyperlink ref="W8:AB8" location="体系図!A1" display="工事作業所災害防止協議会兼施工体系図"/>
    <hyperlink ref="AE56:AI56" location="⑬A!AP3" display="請負工事一部下請負届"/>
  </hyperlinks>
  <pageMargins left="0.7" right="0.7" top="0.75" bottom="0.75" header="0.3" footer="0.3"/>
  <pageSetup paperSize="9" scale="5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66FFCC"/>
  </sheetPr>
  <dimension ref="A1:N35"/>
  <sheetViews>
    <sheetView view="pageBreakPreview" topLeftCell="A10" zoomScaleNormal="100" zoomScaleSheetLayoutView="100" workbookViewId="0">
      <selection activeCell="K31" sqref="K31"/>
    </sheetView>
  </sheetViews>
  <sheetFormatPr defaultRowHeight="13.5"/>
  <cols>
    <col min="1" max="2" width="9" style="112"/>
    <col min="3" max="13" width="6.625" style="112" customWidth="1"/>
    <col min="14" max="14" width="19.875" style="112" customWidth="1"/>
    <col min="15" max="16384" width="9" style="112"/>
  </cols>
  <sheetData>
    <row r="1" spans="1:14" ht="19.5" customHeight="1">
      <c r="B1" s="1001" t="s">
        <v>191</v>
      </c>
      <c r="C1" s="1002"/>
      <c r="D1" s="1002"/>
      <c r="E1" s="1002"/>
      <c r="F1" s="1002"/>
      <c r="G1" s="1002"/>
      <c r="H1" s="1002"/>
      <c r="N1" s="643" t="s">
        <v>384</v>
      </c>
    </row>
    <row r="2" spans="1:14" ht="22.35" customHeight="1" thickBot="1">
      <c r="B2" s="1003"/>
      <c r="C2" s="1003"/>
      <c r="D2" s="1003"/>
      <c r="E2" s="1003"/>
      <c r="F2" s="1003"/>
      <c r="G2" s="1003"/>
      <c r="H2" s="1003"/>
      <c r="J2" s="981" t="str">
        <f>材料承諾願!I2</f>
        <v>(建築工)契約第000001号</v>
      </c>
      <c r="K2" s="982"/>
      <c r="L2" s="982"/>
      <c r="M2" s="983"/>
    </row>
    <row r="3" spans="1:14" ht="22.35" customHeight="1" thickTop="1">
      <c r="A3" s="123"/>
      <c r="B3" s="122"/>
      <c r="C3" s="122"/>
      <c r="D3" s="122"/>
      <c r="E3" s="122"/>
      <c r="F3" s="122"/>
      <c r="G3" s="122"/>
      <c r="H3" s="122"/>
      <c r="I3" s="984" t="s">
        <v>297</v>
      </c>
      <c r="J3" s="985"/>
      <c r="K3" s="985"/>
      <c r="L3" s="985"/>
      <c r="M3" s="986"/>
    </row>
    <row r="4" spans="1:14" ht="22.35" customHeight="1">
      <c r="A4" s="546" t="str">
        <f>IF(取説・目次!G37="甲府地区広域行政事務組合","(あて先）甲府地区広域行政事務組合　管理者","（あて先）甲 府 市 長")</f>
        <v>（あて先）甲 府 市 長</v>
      </c>
      <c r="B4" s="547"/>
      <c r="C4" s="547"/>
      <c r="D4" s="104"/>
      <c r="E4" s="104"/>
      <c r="F4" s="104"/>
      <c r="G4" s="104"/>
      <c r="H4" s="104"/>
      <c r="I4" s="104"/>
      <c r="J4" s="104"/>
      <c r="K4" s="104"/>
      <c r="L4" s="104"/>
      <c r="M4" s="119"/>
    </row>
    <row r="5" spans="1:14" ht="22.35" customHeight="1">
      <c r="A5" s="120"/>
      <c r="B5" s="104"/>
      <c r="C5" s="104"/>
      <c r="D5" s="104"/>
      <c r="E5" s="104"/>
      <c r="F5" s="978" t="s">
        <v>19</v>
      </c>
      <c r="G5" s="978"/>
      <c r="H5" s="972" t="str">
        <f>材料承諾願!$H$9</f>
        <v>甲府市○-○-○</v>
      </c>
      <c r="I5" s="972"/>
      <c r="J5" s="972"/>
      <c r="K5" s="972"/>
      <c r="L5" s="972"/>
      <c r="M5" s="119"/>
    </row>
    <row r="6" spans="1:14" ht="22.35" customHeight="1">
      <c r="A6" s="120"/>
      <c r="B6" s="104"/>
      <c r="C6" s="104"/>
      <c r="D6" s="980" t="s">
        <v>0</v>
      </c>
      <c r="E6" s="980"/>
      <c r="F6" s="979" t="s">
        <v>166</v>
      </c>
      <c r="G6" s="979"/>
      <c r="H6" s="973" t="str">
        <f>材料承諾願!$H$10</f>
        <v>株式会社 甲府工務店</v>
      </c>
      <c r="I6" s="973"/>
      <c r="J6" s="973"/>
      <c r="K6" s="973"/>
      <c r="L6" s="973"/>
      <c r="M6" s="121"/>
    </row>
    <row r="7" spans="1:14" ht="22.35" customHeight="1">
      <c r="A7" s="120"/>
      <c r="B7" s="104"/>
      <c r="C7" s="104"/>
      <c r="D7" s="104"/>
      <c r="E7" s="104"/>
      <c r="F7" s="1006" t="s">
        <v>20</v>
      </c>
      <c r="G7" s="1006"/>
      <c r="H7" s="974" t="str">
        <f>材料承諾願!$H$11</f>
        <v>代表取締役　甲府 太郎</v>
      </c>
      <c r="I7" s="974"/>
      <c r="J7" s="974"/>
      <c r="K7" s="974"/>
      <c r="L7" s="974"/>
      <c r="M7" s="124" t="s">
        <v>190</v>
      </c>
    </row>
    <row r="8" spans="1:14" ht="21" customHeight="1">
      <c r="A8" s="118"/>
      <c r="B8" s="101"/>
      <c r="C8" s="101"/>
      <c r="D8" s="101"/>
      <c r="E8" s="101"/>
      <c r="F8" s="101"/>
      <c r="G8" s="101"/>
      <c r="H8" s="101"/>
      <c r="I8" s="101"/>
      <c r="J8" s="101"/>
      <c r="K8" s="101"/>
      <c r="L8" s="101"/>
      <c r="M8" s="113"/>
    </row>
    <row r="9" spans="1:14" ht="15" customHeight="1">
      <c r="A9" s="1027" t="s">
        <v>189</v>
      </c>
      <c r="B9" s="1028"/>
      <c r="C9" s="449"/>
      <c r="D9" s="478" t="s">
        <v>254</v>
      </c>
      <c r="E9" s="471" t="s">
        <v>162</v>
      </c>
      <c r="F9" s="471" t="s">
        <v>160</v>
      </c>
      <c r="G9" s="471" t="s">
        <v>159</v>
      </c>
      <c r="H9" s="471" t="s">
        <v>158</v>
      </c>
      <c r="I9" s="471" t="s">
        <v>161</v>
      </c>
      <c r="J9" s="471" t="s">
        <v>160</v>
      </c>
      <c r="K9" s="471" t="s">
        <v>159</v>
      </c>
      <c r="L9" s="471" t="s">
        <v>158</v>
      </c>
      <c r="M9" s="472" t="s">
        <v>37</v>
      </c>
    </row>
    <row r="10" spans="1:14" ht="29.25" customHeight="1">
      <c r="A10" s="1029"/>
      <c r="B10" s="1030"/>
      <c r="C10" s="450"/>
      <c r="D10" s="447"/>
      <c r="E10" s="447"/>
      <c r="F10" s="447"/>
      <c r="G10" s="447"/>
      <c r="H10" s="470"/>
      <c r="I10" s="447"/>
      <c r="J10" s="447"/>
      <c r="K10" s="447"/>
      <c r="L10" s="447"/>
      <c r="M10" s="452"/>
    </row>
    <row r="11" spans="1:14" ht="25.5" customHeight="1">
      <c r="A11" s="1017" t="s">
        <v>188</v>
      </c>
      <c r="B11" s="1018"/>
      <c r="C11" s="975" t="str">
        <f>材料承諾願!F16</f>
        <v>○○○○○○工事</v>
      </c>
      <c r="D11" s="976"/>
      <c r="E11" s="976"/>
      <c r="F11" s="976"/>
      <c r="G11" s="976"/>
      <c r="H11" s="976"/>
      <c r="I11" s="976"/>
      <c r="J11" s="976"/>
      <c r="K11" s="976"/>
      <c r="L11" s="976"/>
      <c r="M11" s="977"/>
    </row>
    <row r="12" spans="1:14" ht="25.5" customHeight="1">
      <c r="A12" s="1017" t="s">
        <v>187</v>
      </c>
      <c r="B12" s="1018"/>
      <c r="C12" s="975" t="str">
        <f>材料承諾願!F18</f>
        <v>甲府市○○-○-○</v>
      </c>
      <c r="D12" s="976"/>
      <c r="E12" s="976"/>
      <c r="F12" s="976"/>
      <c r="G12" s="976"/>
      <c r="H12" s="976"/>
      <c r="I12" s="976"/>
      <c r="J12" s="976"/>
      <c r="K12" s="976"/>
      <c r="L12" s="976"/>
      <c r="M12" s="977"/>
    </row>
    <row r="13" spans="1:14" ht="25.5" customHeight="1">
      <c r="A13" s="1017" t="s">
        <v>186</v>
      </c>
      <c r="B13" s="1018"/>
      <c r="C13" s="1033">
        <f>材料承諾願!F20</f>
        <v>44287</v>
      </c>
      <c r="D13" s="1034"/>
      <c r="E13" s="1034"/>
      <c r="F13" s="1034"/>
      <c r="G13" s="1034"/>
      <c r="H13" s="1034"/>
      <c r="I13" s="1034"/>
      <c r="J13" s="1034"/>
      <c r="K13" s="1034"/>
      <c r="L13" s="1034"/>
      <c r="M13" s="1035"/>
    </row>
    <row r="14" spans="1:14" ht="14.25" customHeight="1">
      <c r="A14" s="1021" t="s">
        <v>185</v>
      </c>
      <c r="B14" s="1022"/>
      <c r="C14" s="449"/>
      <c r="D14" s="478" t="s">
        <v>254</v>
      </c>
      <c r="E14" s="473" t="s">
        <v>162</v>
      </c>
      <c r="F14" s="473" t="s">
        <v>160</v>
      </c>
      <c r="G14" s="473" t="s">
        <v>159</v>
      </c>
      <c r="H14" s="473" t="s">
        <v>158</v>
      </c>
      <c r="I14" s="473" t="s">
        <v>161</v>
      </c>
      <c r="J14" s="473" t="s">
        <v>160</v>
      </c>
      <c r="K14" s="473" t="s">
        <v>159</v>
      </c>
      <c r="L14" s="473" t="s">
        <v>158</v>
      </c>
      <c r="M14" s="472" t="s">
        <v>37</v>
      </c>
    </row>
    <row r="15" spans="1:14" ht="28.5" customHeight="1">
      <c r="A15" s="1031"/>
      <c r="B15" s="1032"/>
      <c r="C15" s="450"/>
      <c r="D15" s="447"/>
      <c r="E15" s="451"/>
      <c r="F15" s="451"/>
      <c r="G15" s="451"/>
      <c r="H15" s="451"/>
      <c r="I15" s="451"/>
      <c r="J15" s="451"/>
      <c r="K15" s="451"/>
      <c r="L15" s="451"/>
      <c r="M15" s="453"/>
    </row>
    <row r="16" spans="1:14" ht="19.5" customHeight="1">
      <c r="A16" s="1013" t="s">
        <v>184</v>
      </c>
      <c r="B16" s="1014"/>
      <c r="C16" s="449"/>
      <c r="D16" s="1026"/>
      <c r="E16" s="1026"/>
      <c r="F16" s="1026"/>
      <c r="G16" s="993"/>
      <c r="H16" s="993"/>
      <c r="I16" s="993"/>
      <c r="J16" s="993"/>
      <c r="K16" s="993"/>
      <c r="L16" s="993"/>
      <c r="M16" s="994"/>
    </row>
    <row r="17" spans="1:13" ht="19.5" customHeight="1">
      <c r="A17" s="1015" t="s">
        <v>183</v>
      </c>
      <c r="B17" s="1016"/>
      <c r="C17" s="450"/>
      <c r="D17" s="1026"/>
      <c r="E17" s="1026"/>
      <c r="F17" s="1026"/>
      <c r="G17" s="993"/>
      <c r="H17" s="993"/>
      <c r="I17" s="993"/>
      <c r="J17" s="993"/>
      <c r="K17" s="993"/>
      <c r="L17" s="993"/>
      <c r="M17" s="994"/>
    </row>
    <row r="18" spans="1:13" ht="37.5" customHeight="1">
      <c r="A18" s="1017" t="s">
        <v>182</v>
      </c>
      <c r="B18" s="1018"/>
      <c r="C18" s="448"/>
      <c r="D18" s="125"/>
      <c r="E18" s="125"/>
      <c r="F18" s="125"/>
      <c r="G18" s="125"/>
      <c r="H18" s="125"/>
      <c r="I18" s="125"/>
      <c r="J18" s="125"/>
      <c r="K18" s="125"/>
      <c r="L18" s="125"/>
      <c r="M18" s="126"/>
    </row>
    <row r="19" spans="1:13" ht="19.5" customHeight="1">
      <c r="A19" s="1013" t="s">
        <v>181</v>
      </c>
      <c r="B19" s="1014"/>
      <c r="C19" s="449"/>
      <c r="D19" s="1026"/>
      <c r="E19" s="1026"/>
      <c r="F19" s="1026"/>
      <c r="G19" s="993"/>
      <c r="H19" s="993"/>
      <c r="I19" s="993"/>
      <c r="J19" s="993"/>
      <c r="K19" s="993"/>
      <c r="L19" s="993"/>
      <c r="M19" s="994"/>
    </row>
    <row r="20" spans="1:13" ht="19.5" customHeight="1">
      <c r="A20" s="1015" t="s">
        <v>180</v>
      </c>
      <c r="B20" s="1016"/>
      <c r="C20" s="450"/>
      <c r="D20" s="1026"/>
      <c r="E20" s="1026"/>
      <c r="F20" s="1026"/>
      <c r="G20" s="993"/>
      <c r="H20" s="993"/>
      <c r="I20" s="993"/>
      <c r="J20" s="993"/>
      <c r="K20" s="993"/>
      <c r="L20" s="993"/>
      <c r="M20" s="994"/>
    </row>
    <row r="21" spans="1:13" ht="24" customHeight="1">
      <c r="A21" s="1021" t="s">
        <v>179</v>
      </c>
      <c r="B21" s="1022"/>
      <c r="C21" s="117"/>
      <c r="D21" s="116" t="s">
        <v>119</v>
      </c>
      <c r="E21" s="1038">
        <f>材料承諾願!F22</f>
        <v>44288</v>
      </c>
      <c r="F21" s="1038"/>
      <c r="G21" s="1038"/>
      <c r="H21" s="1038"/>
      <c r="I21" s="1038"/>
      <c r="J21" s="1038"/>
      <c r="K21" s="1038"/>
      <c r="L21" s="1038"/>
      <c r="M21" s="115"/>
    </row>
    <row r="22" spans="1:13" ht="24" customHeight="1">
      <c r="A22" s="1023"/>
      <c r="B22" s="1024"/>
      <c r="C22" s="102"/>
      <c r="D22" s="114" t="s">
        <v>29</v>
      </c>
      <c r="E22" s="1047">
        <f>材料承諾願!F24</f>
        <v>44289</v>
      </c>
      <c r="F22" s="1047"/>
      <c r="G22" s="1047"/>
      <c r="H22" s="1047"/>
      <c r="I22" s="1047"/>
      <c r="J22" s="1047"/>
      <c r="K22" s="1047"/>
      <c r="L22" s="1047"/>
      <c r="M22" s="113"/>
    </row>
    <row r="23" spans="1:13" ht="25.5" customHeight="1">
      <c r="A23" s="1017" t="s">
        <v>178</v>
      </c>
      <c r="B23" s="1018"/>
      <c r="C23" s="998"/>
      <c r="D23" s="999"/>
      <c r="E23" s="999"/>
      <c r="F23" s="999"/>
      <c r="G23" s="999"/>
      <c r="H23" s="999"/>
      <c r="I23" s="999"/>
      <c r="J23" s="999"/>
      <c r="K23" s="999"/>
      <c r="L23" s="999"/>
      <c r="M23" s="1000"/>
    </row>
    <row r="24" spans="1:13" ht="24" customHeight="1" thickBot="1">
      <c r="A24" s="1019" t="s">
        <v>177</v>
      </c>
      <c r="B24" s="1020"/>
      <c r="C24" s="1039"/>
      <c r="D24" s="1040"/>
      <c r="E24" s="1040"/>
      <c r="F24" s="1040"/>
      <c r="G24" s="1040"/>
      <c r="H24" s="1040"/>
      <c r="I24" s="1040"/>
      <c r="J24" s="1040"/>
      <c r="K24" s="1040"/>
      <c r="L24" s="1040"/>
      <c r="M24" s="1041"/>
    </row>
    <row r="25" spans="1:13" ht="39" customHeight="1" thickTop="1" thickBot="1">
      <c r="A25" s="1025" t="s">
        <v>176</v>
      </c>
      <c r="B25" s="1025"/>
      <c r="C25" s="1025"/>
      <c r="D25" s="1025"/>
      <c r="E25" s="1025"/>
      <c r="F25" s="1025"/>
      <c r="G25" s="1025"/>
      <c r="H25" s="1025"/>
      <c r="I25" s="1025"/>
    </row>
    <row r="26" spans="1:13" ht="22.35" customHeight="1" thickTop="1">
      <c r="A26" s="1009" t="s">
        <v>175</v>
      </c>
      <c r="B26" s="1010"/>
      <c r="C26" s="1044"/>
      <c r="D26" s="1045"/>
      <c r="E26" s="1007" t="s">
        <v>162</v>
      </c>
      <c r="F26" s="1007" t="s">
        <v>160</v>
      </c>
      <c r="G26" s="1007" t="s">
        <v>159</v>
      </c>
      <c r="H26" s="1048" t="s">
        <v>158</v>
      </c>
      <c r="I26" s="1007" t="s">
        <v>161</v>
      </c>
      <c r="J26" s="1007" t="s">
        <v>160</v>
      </c>
      <c r="K26" s="1007" t="s">
        <v>159</v>
      </c>
      <c r="L26" s="1007" t="s">
        <v>158</v>
      </c>
      <c r="M26" s="1036" t="s">
        <v>37</v>
      </c>
    </row>
    <row r="27" spans="1:13" ht="22.35" customHeight="1" thickBot="1">
      <c r="A27" s="1011"/>
      <c r="B27" s="1012"/>
      <c r="C27" s="1008"/>
      <c r="D27" s="1046"/>
      <c r="E27" s="1008"/>
      <c r="F27" s="1008"/>
      <c r="G27" s="1008"/>
      <c r="H27" s="1049"/>
      <c r="I27" s="1008"/>
      <c r="J27" s="1008"/>
      <c r="K27" s="1008"/>
      <c r="L27" s="1008"/>
      <c r="M27" s="1037"/>
    </row>
    <row r="28" spans="1:13" ht="32.25" customHeight="1" thickTop="1">
      <c r="A28" s="111" t="s">
        <v>174</v>
      </c>
      <c r="B28" s="103"/>
      <c r="C28" s="995" t="str">
        <f>材料承諾願!E46</f>
        <v>教育部 教育総室 教育施設課</v>
      </c>
      <c r="D28" s="996"/>
      <c r="E28" s="996"/>
      <c r="F28" s="996"/>
      <c r="G28" s="996"/>
      <c r="H28" s="997"/>
      <c r="I28" s="990" t="s">
        <v>173</v>
      </c>
      <c r="J28" s="991"/>
      <c r="K28" s="104"/>
      <c r="L28" s="104"/>
      <c r="M28" s="103"/>
    </row>
    <row r="29" spans="1:13" ht="22.35" customHeight="1">
      <c r="A29" s="987" t="s">
        <v>169</v>
      </c>
      <c r="B29" s="988"/>
      <c r="C29" s="1004" t="s">
        <v>43</v>
      </c>
      <c r="D29" s="980"/>
      <c r="E29" s="980" t="s">
        <v>81</v>
      </c>
      <c r="F29" s="980"/>
      <c r="G29" s="980" t="s">
        <v>134</v>
      </c>
      <c r="H29" s="980"/>
      <c r="I29" s="105"/>
      <c r="J29" s="104"/>
      <c r="K29" s="104"/>
      <c r="L29" s="104"/>
      <c r="M29" s="103"/>
    </row>
    <row r="30" spans="1:13" ht="22.35" customHeight="1">
      <c r="A30" s="110" t="s">
        <v>172</v>
      </c>
      <c r="B30" s="103"/>
      <c r="C30" s="104"/>
      <c r="D30" s="104"/>
      <c r="E30" s="104"/>
      <c r="F30" s="104"/>
      <c r="G30" s="104"/>
      <c r="H30" s="104"/>
      <c r="I30" s="105"/>
      <c r="J30" s="104"/>
      <c r="K30" s="104"/>
      <c r="L30" s="104"/>
      <c r="M30" s="103"/>
    </row>
    <row r="31" spans="1:13" ht="28.5" customHeight="1">
      <c r="A31" s="105"/>
      <c r="B31" s="103"/>
      <c r="C31" s="104"/>
      <c r="D31" s="104"/>
      <c r="E31" s="104"/>
      <c r="F31" s="104"/>
      <c r="G31" s="104"/>
      <c r="H31" s="104"/>
      <c r="I31" s="105"/>
      <c r="J31" s="104"/>
      <c r="K31" s="104"/>
      <c r="L31" s="104"/>
      <c r="M31" s="103"/>
    </row>
    <row r="32" spans="1:13" ht="22.35" customHeight="1">
      <c r="A32" s="987" t="s">
        <v>169</v>
      </c>
      <c r="B32" s="989"/>
      <c r="C32" s="1042" t="str">
        <f>IF(C28="甲府地区広域行政事務組合","甲府地区広域行政事務組合","総務部 契約管財室 契約課 ")</f>
        <v xml:space="preserve">総務部 契約管財室 契約課 </v>
      </c>
      <c r="D32" s="992"/>
      <c r="E32" s="992"/>
      <c r="F32" s="992"/>
      <c r="G32" s="992"/>
      <c r="H32" s="1043"/>
      <c r="I32" s="109"/>
      <c r="J32" s="992" t="s">
        <v>171</v>
      </c>
      <c r="K32" s="992"/>
      <c r="L32" s="992"/>
      <c r="M32" s="108"/>
    </row>
    <row r="33" spans="1:13" ht="22.35" customHeight="1">
      <c r="A33" s="107" t="s">
        <v>170</v>
      </c>
      <c r="B33" s="106"/>
      <c r="C33" s="1004" t="s">
        <v>43</v>
      </c>
      <c r="D33" s="980"/>
      <c r="E33" s="980" t="s">
        <v>81</v>
      </c>
      <c r="F33" s="980"/>
      <c r="G33" s="980" t="s">
        <v>134</v>
      </c>
      <c r="H33" s="1005"/>
      <c r="I33" s="105"/>
      <c r="J33" s="104"/>
      <c r="K33" s="104"/>
      <c r="L33" s="104"/>
      <c r="M33" s="103"/>
    </row>
    <row r="34" spans="1:13" ht="22.35" customHeight="1">
      <c r="A34" s="105"/>
      <c r="B34" s="104"/>
      <c r="C34" s="105"/>
      <c r="D34" s="104"/>
      <c r="E34" s="104"/>
      <c r="F34" s="104"/>
      <c r="G34" s="104"/>
      <c r="H34" s="104"/>
      <c r="I34" s="105"/>
      <c r="J34" s="104"/>
      <c r="K34" s="104"/>
      <c r="L34" s="104"/>
      <c r="M34" s="103"/>
    </row>
    <row r="35" spans="1:13" ht="28.5" customHeight="1">
      <c r="A35" s="987" t="s">
        <v>169</v>
      </c>
      <c r="B35" s="989"/>
      <c r="C35" s="102"/>
      <c r="D35" s="101"/>
      <c r="E35" s="101"/>
      <c r="F35" s="101"/>
      <c r="G35" s="101"/>
      <c r="H35" s="100"/>
      <c r="I35" s="102"/>
      <c r="J35" s="101"/>
      <c r="K35" s="101"/>
      <c r="L35" s="101"/>
      <c r="M35" s="100"/>
    </row>
  </sheetData>
  <mergeCells count="75">
    <mergeCell ref="C32:H32"/>
    <mergeCell ref="C26:D27"/>
    <mergeCell ref="I19:I20"/>
    <mergeCell ref="J19:J20"/>
    <mergeCell ref="K19:K20"/>
    <mergeCell ref="H19:H20"/>
    <mergeCell ref="J26:J27"/>
    <mergeCell ref="E22:L22"/>
    <mergeCell ref="H26:H27"/>
    <mergeCell ref="L26:L27"/>
    <mergeCell ref="L16:L17"/>
    <mergeCell ref="M16:M17"/>
    <mergeCell ref="M26:M27"/>
    <mergeCell ref="K16:K17"/>
    <mergeCell ref="E21:L21"/>
    <mergeCell ref="I26:I27"/>
    <mergeCell ref="E26:E27"/>
    <mergeCell ref="F26:F27"/>
    <mergeCell ref="C24:M24"/>
    <mergeCell ref="K26:K27"/>
    <mergeCell ref="A9:B10"/>
    <mergeCell ref="A14:B15"/>
    <mergeCell ref="I16:I17"/>
    <mergeCell ref="D19:D20"/>
    <mergeCell ref="E19:E20"/>
    <mergeCell ref="F19:F20"/>
    <mergeCell ref="G19:G20"/>
    <mergeCell ref="G16:G17"/>
    <mergeCell ref="C13:M13"/>
    <mergeCell ref="A11:B11"/>
    <mergeCell ref="A12:B12"/>
    <mergeCell ref="E16:E17"/>
    <mergeCell ref="F16:F17"/>
    <mergeCell ref="A13:B13"/>
    <mergeCell ref="D16:D17"/>
    <mergeCell ref="J16:J17"/>
    <mergeCell ref="A17:B17"/>
    <mergeCell ref="A26:B27"/>
    <mergeCell ref="A19:B19"/>
    <mergeCell ref="A20:B20"/>
    <mergeCell ref="A23:B23"/>
    <mergeCell ref="A16:B16"/>
    <mergeCell ref="A35:B35"/>
    <mergeCell ref="A24:B24"/>
    <mergeCell ref="A21:B22"/>
    <mergeCell ref="A18:B18"/>
    <mergeCell ref="A25:I25"/>
    <mergeCell ref="E29:F29"/>
    <mergeCell ref="C23:M23"/>
    <mergeCell ref="B1:H2"/>
    <mergeCell ref="C33:D33"/>
    <mergeCell ref="E33:F33"/>
    <mergeCell ref="G33:H33"/>
    <mergeCell ref="C29:D29"/>
    <mergeCell ref="H16:H17"/>
    <mergeCell ref="F7:G7"/>
    <mergeCell ref="G26:G27"/>
    <mergeCell ref="J2:M2"/>
    <mergeCell ref="I3:M3"/>
    <mergeCell ref="A29:B29"/>
    <mergeCell ref="A32:B32"/>
    <mergeCell ref="I28:J28"/>
    <mergeCell ref="J32:L32"/>
    <mergeCell ref="L19:L20"/>
    <mergeCell ref="M19:M20"/>
    <mergeCell ref="C28:H28"/>
    <mergeCell ref="G29:H29"/>
    <mergeCell ref="H5:L5"/>
    <mergeCell ref="H6:L6"/>
    <mergeCell ref="H7:L7"/>
    <mergeCell ref="C11:M11"/>
    <mergeCell ref="C12:M12"/>
    <mergeCell ref="F5:G5"/>
    <mergeCell ref="F6:G6"/>
    <mergeCell ref="D6:E6"/>
  </mergeCells>
  <phoneticPr fontId="3"/>
  <hyperlinks>
    <hyperlink ref="N1" location="取説・目次!A1" display="取説・目次!A1"/>
  </hyperlinks>
  <pageMargins left="0.84" right="0.46" top="0.4" bottom="0.53" header="0.39" footer="0.51200000000000001"/>
  <pageSetup paperSize="9" scale="9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66FFCC"/>
  </sheetPr>
  <dimension ref="A1:S34"/>
  <sheetViews>
    <sheetView view="pageBreakPreview" zoomScaleNormal="75" zoomScaleSheetLayoutView="100" workbookViewId="0">
      <selection activeCell="S1" sqref="S1"/>
    </sheetView>
  </sheetViews>
  <sheetFormatPr defaultRowHeight="17.25"/>
  <cols>
    <col min="1" max="1" width="4.625" style="296" customWidth="1"/>
    <col min="2" max="2" width="3.375" style="296" customWidth="1"/>
    <col min="3" max="3" width="4.875" style="296" customWidth="1"/>
    <col min="4" max="4" width="9.625" style="296" customWidth="1"/>
    <col min="5" max="5" width="2.625" style="296" customWidth="1"/>
    <col min="6" max="6" width="9.125" style="296" customWidth="1"/>
    <col min="7" max="13" width="4.625" style="296" customWidth="1"/>
    <col min="14" max="15" width="4.5" style="296" customWidth="1"/>
    <col min="16" max="16" width="6.625" style="296" customWidth="1"/>
    <col min="17" max="17" width="4.625" style="296" customWidth="1"/>
    <col min="18" max="18" width="6.625" style="296" customWidth="1"/>
    <col min="19" max="19" width="18" style="296" customWidth="1"/>
    <col min="20" max="16384" width="9" style="296"/>
  </cols>
  <sheetData>
    <row r="1" spans="1:19" ht="30" customHeight="1" thickBot="1">
      <c r="A1" s="293"/>
      <c r="B1" s="1054" t="s">
        <v>85</v>
      </c>
      <c r="C1" s="1054"/>
      <c r="D1" s="1054"/>
      <c r="E1" s="1054"/>
      <c r="F1" s="1054"/>
      <c r="G1" s="1055" t="s">
        <v>86</v>
      </c>
      <c r="H1" s="1055"/>
      <c r="I1" s="1055"/>
      <c r="J1" s="1055"/>
      <c r="K1" s="1055"/>
      <c r="L1" s="1055"/>
      <c r="M1" s="294"/>
      <c r="N1" s="799"/>
      <c r="O1" s="295"/>
      <c r="S1" s="596" t="s">
        <v>383</v>
      </c>
    </row>
    <row r="2" spans="1:19" ht="30" customHeight="1" thickBot="1">
      <c r="B2" s="1063" t="s">
        <v>195</v>
      </c>
      <c r="C2" s="1063"/>
      <c r="D2" s="1063"/>
      <c r="E2" s="1063"/>
      <c r="F2" s="1063"/>
      <c r="G2" s="1056"/>
      <c r="H2" s="1056"/>
      <c r="I2" s="1056"/>
      <c r="J2" s="1056"/>
      <c r="K2" s="1056"/>
      <c r="L2" s="1056"/>
      <c r="N2" s="1057" t="str">
        <f>材料承諾願!I2</f>
        <v>(建築工)契約第000001号</v>
      </c>
      <c r="O2" s="1058"/>
      <c r="P2" s="1058"/>
      <c r="Q2" s="1058"/>
      <c r="R2" s="1059"/>
      <c r="S2" s="596"/>
    </row>
    <row r="3" spans="1:19" ht="27" customHeight="1">
      <c r="A3" s="297"/>
      <c r="B3" s="298"/>
      <c r="C3" s="298"/>
      <c r="D3" s="298"/>
      <c r="E3" s="298"/>
      <c r="F3" s="298"/>
      <c r="G3" s="298"/>
      <c r="H3" s="298"/>
      <c r="I3" s="298"/>
      <c r="J3" s="298"/>
      <c r="K3" s="298"/>
      <c r="L3" s="298"/>
      <c r="M3" s="298"/>
      <c r="N3" s="1060" t="s">
        <v>239</v>
      </c>
      <c r="O3" s="1060"/>
      <c r="P3" s="1060"/>
      <c r="Q3" s="1060"/>
      <c r="R3" s="1061"/>
    </row>
    <row r="4" spans="1:19" ht="21" customHeight="1">
      <c r="A4" s="299"/>
      <c r="B4" s="300" t="s">
        <v>117</v>
      </c>
      <c r="C4" s="300"/>
      <c r="D4" s="300"/>
      <c r="E4" s="300"/>
      <c r="F4" s="300"/>
      <c r="G4" s="300"/>
      <c r="H4" s="300"/>
      <c r="I4" s="300"/>
      <c r="J4" s="300"/>
      <c r="K4" s="300"/>
      <c r="L4" s="300"/>
      <c r="M4" s="300"/>
      <c r="N4" s="300"/>
      <c r="O4" s="300"/>
      <c r="P4" s="300"/>
      <c r="Q4" s="300"/>
      <c r="R4" s="301"/>
    </row>
    <row r="5" spans="1:19" ht="24" customHeight="1">
      <c r="A5" s="299"/>
      <c r="B5" s="305" t="str">
        <f>IF(取説・目次!G37="甲府地区広域行政事務組合","甲府地区広域行政事務組合　管理者","甲 府 市 長")</f>
        <v>甲 府 市 長</v>
      </c>
      <c r="C5" s="549"/>
      <c r="D5" s="549"/>
      <c r="E5" s="549"/>
      <c r="F5" s="300"/>
      <c r="G5" s="300"/>
      <c r="H5" s="300"/>
      <c r="I5" s="300"/>
      <c r="J5" s="300"/>
      <c r="K5" s="300"/>
      <c r="L5" s="300"/>
      <c r="M5" s="300"/>
      <c r="N5" s="300"/>
      <c r="O5" s="300"/>
      <c r="P5" s="300"/>
      <c r="Q5" s="300"/>
      <c r="R5" s="301"/>
    </row>
    <row r="6" spans="1:19" ht="21" customHeight="1">
      <c r="A6" s="304"/>
      <c r="B6" s="302"/>
      <c r="C6" s="302"/>
      <c r="D6" s="302"/>
      <c r="E6" s="303"/>
      <c r="F6" s="300"/>
      <c r="G6" s="300"/>
      <c r="H6" s="300"/>
      <c r="I6" s="300"/>
      <c r="J6" s="300"/>
      <c r="K6" s="300"/>
      <c r="L6" s="300"/>
      <c r="M6" s="300"/>
      <c r="N6" s="300"/>
      <c r="O6" s="300"/>
      <c r="P6" s="300"/>
      <c r="Q6" s="300"/>
      <c r="R6" s="301"/>
    </row>
    <row r="7" spans="1:19" ht="24" customHeight="1">
      <c r="A7" s="299"/>
      <c r="B7" s="300"/>
      <c r="C7" s="300"/>
      <c r="D7" s="300"/>
      <c r="E7" s="300"/>
      <c r="F7" s="300"/>
      <c r="G7" s="300"/>
      <c r="H7" s="1050" t="s">
        <v>19</v>
      </c>
      <c r="I7" s="1050"/>
      <c r="J7" s="1050"/>
      <c r="K7" s="305"/>
      <c r="L7" s="1077" t="str">
        <f>材料承諾願!H9</f>
        <v>甲府市○-○-○</v>
      </c>
      <c r="M7" s="1077"/>
      <c r="N7" s="1077"/>
      <c r="O7" s="1077"/>
      <c r="P7" s="1077"/>
      <c r="Q7" s="1077"/>
      <c r="R7" s="301"/>
    </row>
    <row r="8" spans="1:19" ht="24" customHeight="1">
      <c r="A8" s="299"/>
      <c r="B8" s="300"/>
      <c r="C8" s="300"/>
      <c r="D8" s="300"/>
      <c r="E8" s="300"/>
      <c r="F8" s="302" t="s">
        <v>0</v>
      </c>
      <c r="G8" s="306"/>
      <c r="H8" s="300"/>
      <c r="I8" s="300"/>
      <c r="J8" s="300"/>
      <c r="K8" s="300"/>
      <c r="L8" s="300"/>
      <c r="M8" s="300"/>
      <c r="N8" s="300"/>
      <c r="O8" s="300"/>
      <c r="P8" s="300"/>
      <c r="Q8" s="300"/>
      <c r="R8" s="301"/>
    </row>
    <row r="9" spans="1:19" ht="21.75" customHeight="1">
      <c r="A9" s="299"/>
      <c r="B9" s="300"/>
      <c r="C9" s="300"/>
      <c r="D9" s="300"/>
      <c r="E9" s="300"/>
      <c r="F9" s="300"/>
      <c r="G9" s="300"/>
      <c r="H9" s="1050" t="s">
        <v>20</v>
      </c>
      <c r="I9" s="1050"/>
      <c r="J9" s="1050"/>
      <c r="K9" s="305"/>
      <c r="L9" s="1078" t="str">
        <f>材料承諾願!H10</f>
        <v>株式会社 甲府工務店</v>
      </c>
      <c r="M9" s="1078"/>
      <c r="N9" s="1078"/>
      <c r="O9" s="1078"/>
      <c r="P9" s="1078"/>
      <c r="Q9" s="1078"/>
      <c r="R9" s="307"/>
    </row>
    <row r="10" spans="1:19" ht="21.75" customHeight="1">
      <c r="A10" s="299"/>
      <c r="B10" s="300"/>
      <c r="C10" s="300"/>
      <c r="D10" s="300"/>
      <c r="E10" s="300"/>
      <c r="F10" s="300"/>
      <c r="G10" s="300"/>
      <c r="H10" s="302"/>
      <c r="I10" s="302"/>
      <c r="J10" s="302"/>
      <c r="K10" s="300"/>
      <c r="L10" s="1078" t="str">
        <f>材料承諾願!H11</f>
        <v>代表取締役　甲府 太郎</v>
      </c>
      <c r="M10" s="1078"/>
      <c r="N10" s="1078"/>
      <c r="O10" s="1078"/>
      <c r="P10" s="1078"/>
      <c r="Q10" s="1078"/>
      <c r="R10" s="301"/>
    </row>
    <row r="11" spans="1:19" ht="21.75" customHeight="1">
      <c r="A11" s="299"/>
      <c r="B11" s="300"/>
      <c r="C11" s="300"/>
      <c r="D11" s="300"/>
      <c r="E11" s="300"/>
      <c r="F11" s="300"/>
      <c r="G11" s="300"/>
      <c r="H11" s="1062" t="s">
        <v>74</v>
      </c>
      <c r="I11" s="1062"/>
      <c r="J11" s="1062"/>
      <c r="K11" s="308"/>
      <c r="L11" s="1064" t="str">
        <f>'打合簿 '!X18</f>
        <v>甲府 花子</v>
      </c>
      <c r="M11" s="1064"/>
      <c r="N11" s="1064"/>
      <c r="O11" s="1064"/>
      <c r="P11" s="1064"/>
      <c r="Q11" s="1064"/>
      <c r="R11" s="307" t="s">
        <v>68</v>
      </c>
    </row>
    <row r="12" spans="1:19" ht="27" customHeight="1">
      <c r="A12" s="299"/>
      <c r="B12" s="300"/>
      <c r="C12" s="300"/>
      <c r="E12" s="305"/>
      <c r="F12" s="305"/>
      <c r="G12" s="300"/>
      <c r="H12" s="300"/>
      <c r="I12" s="300"/>
      <c r="J12" s="305"/>
      <c r="K12" s="305"/>
      <c r="L12" s="305"/>
      <c r="M12" s="305"/>
      <c r="N12" s="305"/>
      <c r="O12" s="305"/>
      <c r="P12" s="305"/>
      <c r="Q12" s="305"/>
      <c r="R12" s="301"/>
    </row>
    <row r="13" spans="1:19" ht="19.5" customHeight="1">
      <c r="A13" s="309"/>
      <c r="B13" s="305"/>
      <c r="C13" s="305"/>
      <c r="D13" s="1095" t="s">
        <v>82</v>
      </c>
      <c r="E13" s="1095"/>
      <c r="F13" s="1095"/>
      <c r="G13" s="1053" t="s">
        <v>83</v>
      </c>
      <c r="H13" s="1053"/>
      <c r="I13" s="1053"/>
      <c r="J13" s="1053" t="s">
        <v>84</v>
      </c>
      <c r="K13" s="1053"/>
      <c r="L13" s="1053"/>
      <c r="M13" s="1053"/>
      <c r="N13" s="1053"/>
      <c r="O13" s="1053"/>
      <c r="P13" s="1053"/>
      <c r="Q13" s="1053"/>
      <c r="R13" s="1070"/>
    </row>
    <row r="14" spans="1:19" ht="19.5" customHeight="1">
      <c r="A14" s="309"/>
      <c r="B14" s="305"/>
      <c r="C14" s="305"/>
      <c r="D14" s="1095"/>
      <c r="E14" s="1095"/>
      <c r="F14" s="1095"/>
      <c r="G14" s="1053" t="s">
        <v>205</v>
      </c>
      <c r="H14" s="1053"/>
      <c r="I14" s="1053"/>
      <c r="J14" s="1053"/>
      <c r="K14" s="1053"/>
      <c r="L14" s="1053"/>
      <c r="M14" s="1053"/>
      <c r="N14" s="1053"/>
      <c r="O14" s="1053"/>
      <c r="P14" s="1053"/>
      <c r="Q14" s="1053"/>
      <c r="R14" s="1070"/>
    </row>
    <row r="15" spans="1:19" ht="30" customHeight="1">
      <c r="A15" s="1051" t="s">
        <v>87</v>
      </c>
      <c r="B15" s="1050"/>
      <c r="C15" s="1050"/>
      <c r="D15" s="1050"/>
      <c r="E15" s="1050"/>
      <c r="F15" s="1050"/>
      <c r="G15" s="1050"/>
      <c r="H15" s="1050"/>
      <c r="I15" s="1050"/>
      <c r="J15" s="1050"/>
      <c r="K15" s="1050"/>
      <c r="L15" s="1050"/>
      <c r="M15" s="1050"/>
      <c r="N15" s="1050"/>
      <c r="O15" s="1050"/>
      <c r="P15" s="1050"/>
      <c r="Q15" s="1050"/>
      <c r="R15" s="1052"/>
    </row>
    <row r="16" spans="1:19" ht="21" customHeight="1">
      <c r="A16" s="299"/>
      <c r="B16" s="300"/>
      <c r="C16" s="300"/>
      <c r="D16" s="300"/>
      <c r="E16" s="300"/>
      <c r="F16" s="300"/>
      <c r="G16" s="300"/>
      <c r="H16" s="300"/>
      <c r="I16" s="300"/>
      <c r="J16" s="300"/>
      <c r="K16" s="300"/>
      <c r="L16" s="300"/>
      <c r="M16" s="300"/>
      <c r="N16" s="300"/>
      <c r="O16" s="300"/>
      <c r="P16" s="300"/>
      <c r="Q16" s="300"/>
      <c r="R16" s="301"/>
    </row>
    <row r="17" spans="1:18" ht="30" customHeight="1">
      <c r="A17" s="1074" t="s">
        <v>24</v>
      </c>
      <c r="B17" s="1075"/>
      <c r="C17" s="1075"/>
      <c r="D17" s="1076"/>
      <c r="E17" s="1086" t="str">
        <f>材料承諾願!F16</f>
        <v>○○○○○○工事</v>
      </c>
      <c r="F17" s="1087"/>
      <c r="G17" s="1087"/>
      <c r="H17" s="1087"/>
      <c r="I17" s="1087"/>
      <c r="J17" s="1087"/>
      <c r="K17" s="1087"/>
      <c r="L17" s="1087"/>
      <c r="M17" s="1087"/>
      <c r="N17" s="1087"/>
      <c r="O17" s="1087"/>
      <c r="P17" s="1087"/>
      <c r="Q17" s="1087"/>
      <c r="R17" s="1088"/>
    </row>
    <row r="18" spans="1:18" ht="30" customHeight="1">
      <c r="A18" s="1074" t="s">
        <v>4</v>
      </c>
      <c r="B18" s="1075"/>
      <c r="C18" s="1075"/>
      <c r="D18" s="1076"/>
      <c r="E18" s="1081" t="str">
        <f>材料承諾願!F18</f>
        <v>甲府市○○-○-○</v>
      </c>
      <c r="F18" s="1089"/>
      <c r="G18" s="1089"/>
      <c r="H18" s="1089"/>
      <c r="I18" s="1089"/>
      <c r="J18" s="1089"/>
      <c r="K18" s="1089"/>
      <c r="L18" s="1089"/>
      <c r="M18" s="1089"/>
      <c r="N18" s="1089"/>
      <c r="O18" s="1089"/>
      <c r="P18" s="1089"/>
      <c r="Q18" s="1089"/>
      <c r="R18" s="1090"/>
    </row>
    <row r="19" spans="1:18" ht="30" customHeight="1">
      <c r="A19" s="1071" t="s">
        <v>5</v>
      </c>
      <c r="B19" s="1093"/>
      <c r="C19" s="1093"/>
      <c r="D19" s="1094"/>
      <c r="E19" s="1065">
        <f>材料承諾願!F20</f>
        <v>44287</v>
      </c>
      <c r="F19" s="1066"/>
      <c r="G19" s="1066"/>
      <c r="H19" s="1066"/>
      <c r="I19" s="1066"/>
      <c r="J19" s="1066"/>
      <c r="K19" s="1066"/>
      <c r="L19" s="1066"/>
      <c r="M19" s="1066"/>
      <c r="N19" s="1066"/>
      <c r="O19" s="1066"/>
      <c r="P19" s="1066"/>
      <c r="Q19" s="1066"/>
      <c r="R19" s="1067"/>
    </row>
    <row r="20" spans="1:18" ht="30" customHeight="1">
      <c r="A20" s="1071" t="s">
        <v>6</v>
      </c>
      <c r="B20" s="1072"/>
      <c r="C20" s="1072"/>
      <c r="D20" s="1073"/>
      <c r="E20" s="1065">
        <f>材料承諾願!F22</f>
        <v>44288</v>
      </c>
      <c r="F20" s="1066"/>
      <c r="G20" s="1066"/>
      <c r="H20" s="1066"/>
      <c r="I20" s="1066"/>
      <c r="J20" s="1066"/>
      <c r="K20" s="1066"/>
      <c r="L20" s="1066"/>
      <c r="M20" s="1066"/>
      <c r="N20" s="1066"/>
      <c r="O20" s="1066"/>
      <c r="P20" s="1066"/>
      <c r="Q20" s="1066"/>
      <c r="R20" s="1067"/>
    </row>
    <row r="21" spans="1:18" ht="30" customHeight="1">
      <c r="A21" s="1071" t="s">
        <v>7</v>
      </c>
      <c r="B21" s="1072"/>
      <c r="C21" s="1072"/>
      <c r="D21" s="1073"/>
      <c r="E21" s="1065">
        <f>材料承諾願!F24</f>
        <v>44289</v>
      </c>
      <c r="F21" s="1066"/>
      <c r="G21" s="1066"/>
      <c r="H21" s="1066"/>
      <c r="I21" s="1066"/>
      <c r="J21" s="1066"/>
      <c r="K21" s="1066"/>
      <c r="L21" s="1066"/>
      <c r="M21" s="1066"/>
      <c r="N21" s="1066"/>
      <c r="O21" s="1066"/>
      <c r="P21" s="1066"/>
      <c r="Q21" s="1066"/>
      <c r="R21" s="1067"/>
    </row>
    <row r="22" spans="1:18" ht="30" customHeight="1">
      <c r="A22" s="1071" t="s">
        <v>88</v>
      </c>
      <c r="B22" s="1072"/>
      <c r="C22" s="1072"/>
      <c r="D22" s="1073"/>
      <c r="E22" s="310"/>
      <c r="F22" s="310"/>
      <c r="G22" s="1091">
        <f>材料承諾願!F26</f>
        <v>88888888</v>
      </c>
      <c r="H22" s="1091"/>
      <c r="I22" s="1091"/>
      <c r="J22" s="1091"/>
      <c r="K22" s="1091"/>
      <c r="L22" s="1091"/>
      <c r="M22" s="1091"/>
      <c r="N22" s="1091"/>
      <c r="O22" s="311" t="s">
        <v>37</v>
      </c>
      <c r="P22" s="312"/>
      <c r="Q22" s="313"/>
      <c r="R22" s="314"/>
    </row>
    <row r="23" spans="1:18" ht="30" customHeight="1">
      <c r="A23" s="1068" t="s">
        <v>89</v>
      </c>
      <c r="B23" s="1069"/>
      <c r="C23" s="1069"/>
      <c r="D23" s="1096"/>
      <c r="E23" s="1096"/>
      <c r="F23" s="1096"/>
      <c r="G23" s="1096"/>
      <c r="H23" s="1096"/>
      <c r="I23" s="1096"/>
      <c r="J23" s="1096"/>
      <c r="K23" s="1096"/>
      <c r="L23" s="1096"/>
      <c r="M23" s="1096"/>
      <c r="N23" s="1096"/>
      <c r="O23" s="1096"/>
      <c r="P23" s="1096"/>
      <c r="Q23" s="1096"/>
      <c r="R23" s="1097"/>
    </row>
    <row r="24" spans="1:18" ht="30" customHeight="1">
      <c r="A24" s="299"/>
      <c r="B24" s="300"/>
      <c r="C24" s="300"/>
      <c r="D24" s="1084"/>
      <c r="E24" s="1084"/>
      <c r="F24" s="1084"/>
      <c r="G24" s="1084"/>
      <c r="H24" s="1084"/>
      <c r="I24" s="1084"/>
      <c r="J24" s="1084"/>
      <c r="K24" s="1084"/>
      <c r="L24" s="1084"/>
      <c r="M24" s="1084"/>
      <c r="N24" s="1084"/>
      <c r="O24" s="1084"/>
      <c r="P24" s="1084"/>
      <c r="Q24" s="1084"/>
      <c r="R24" s="1085"/>
    </row>
    <row r="25" spans="1:18" ht="30" customHeight="1" thickBot="1">
      <c r="A25" s="315"/>
      <c r="B25" s="316"/>
      <c r="C25" s="316"/>
      <c r="D25" s="1079"/>
      <c r="E25" s="1079"/>
      <c r="F25" s="1079"/>
      <c r="G25" s="1079"/>
      <c r="H25" s="1079"/>
      <c r="I25" s="1079"/>
      <c r="J25" s="1079"/>
      <c r="K25" s="1079"/>
      <c r="L25" s="1079"/>
      <c r="M25" s="1079"/>
      <c r="N25" s="1079"/>
      <c r="O25" s="1079"/>
      <c r="P25" s="1079"/>
      <c r="Q25" s="1079"/>
      <c r="R25" s="1080"/>
    </row>
    <row r="26" spans="1:18" ht="24" customHeight="1" thickBot="1"/>
    <row r="27" spans="1:18" ht="24" customHeight="1">
      <c r="A27" s="1101" t="s">
        <v>11</v>
      </c>
      <c r="B27" s="1102"/>
      <c r="C27" s="1102"/>
      <c r="D27" s="1103"/>
      <c r="E27" s="317"/>
      <c r="F27" s="1104" t="s">
        <v>241</v>
      </c>
      <c r="G27" s="1104"/>
      <c r="H27" s="1105"/>
      <c r="I27" s="1105"/>
      <c r="J27" s="1105"/>
      <c r="K27" s="1105"/>
      <c r="L27" s="1105"/>
      <c r="M27" s="1105"/>
      <c r="N27" s="1105"/>
      <c r="O27" s="1105"/>
      <c r="P27" s="1105"/>
      <c r="Q27" s="1105"/>
      <c r="R27" s="1106"/>
    </row>
    <row r="28" spans="1:18" ht="24" customHeight="1">
      <c r="A28" s="299"/>
      <c r="B28" s="300"/>
      <c r="C28" s="300"/>
      <c r="D28" s="318"/>
      <c r="E28" s="1081" t="str">
        <f>材料承諾願!E46</f>
        <v>教育部 教育総室 教育施設課</v>
      </c>
      <c r="F28" s="1082"/>
      <c r="G28" s="1082"/>
      <c r="H28" s="1082"/>
      <c r="I28" s="1082"/>
      <c r="J28" s="1082"/>
      <c r="K28" s="1082"/>
      <c r="L28" s="1082"/>
      <c r="M28" s="1082"/>
      <c r="N28" s="1083"/>
      <c r="O28" s="1081" t="s">
        <v>47</v>
      </c>
      <c r="P28" s="1107"/>
      <c r="Q28" s="1081" t="s">
        <v>13</v>
      </c>
      <c r="R28" s="1092"/>
    </row>
    <row r="29" spans="1:18" ht="24" customHeight="1">
      <c r="A29" s="1098" t="s">
        <v>90</v>
      </c>
      <c r="B29" s="1099"/>
      <c r="C29" s="1099"/>
      <c r="D29" s="1100"/>
      <c r="E29" s="300"/>
      <c r="F29" s="319" t="s">
        <v>14</v>
      </c>
      <c r="G29" s="319"/>
      <c r="H29" s="300"/>
      <c r="I29" s="300"/>
      <c r="J29" s="300"/>
      <c r="K29" s="300"/>
      <c r="L29" s="300"/>
      <c r="M29" s="300"/>
      <c r="N29" s="300"/>
      <c r="O29" s="320"/>
      <c r="P29" s="300"/>
      <c r="Q29" s="320"/>
      <c r="R29" s="301"/>
    </row>
    <row r="30" spans="1:18" ht="24" customHeight="1">
      <c r="A30" s="1098"/>
      <c r="B30" s="1099"/>
      <c r="C30" s="1099"/>
      <c r="D30" s="1100"/>
      <c r="E30" s="300"/>
      <c r="F30" s="319" t="s">
        <v>115</v>
      </c>
      <c r="G30" s="319"/>
      <c r="H30" s="305"/>
      <c r="I30" s="1053" t="str">
        <f>材料承諾願!G50</f>
        <v>澤田 祥太</v>
      </c>
      <c r="J30" s="1053"/>
      <c r="K30" s="1053"/>
      <c r="L30" s="1053"/>
      <c r="M30" s="302"/>
      <c r="N30" s="321" t="s">
        <v>76</v>
      </c>
      <c r="O30" s="322"/>
      <c r="P30" s="300"/>
      <c r="Q30" s="323"/>
      <c r="R30" s="301"/>
    </row>
    <row r="31" spans="1:18" ht="24" customHeight="1" thickBot="1">
      <c r="A31" s="315"/>
      <c r="B31" s="316"/>
      <c r="C31" s="316"/>
      <c r="D31" s="324"/>
      <c r="E31" s="316"/>
      <c r="F31" s="316"/>
      <c r="G31" s="316"/>
      <c r="H31" s="316"/>
      <c r="I31" s="316"/>
      <c r="J31" s="316"/>
      <c r="K31" s="316"/>
      <c r="L31" s="316"/>
      <c r="M31" s="316"/>
      <c r="N31" s="316"/>
      <c r="O31" s="325"/>
      <c r="P31" s="316"/>
      <c r="Q31" s="325"/>
      <c r="R31" s="326"/>
    </row>
    <row r="32" spans="1:18" ht="24" customHeight="1"/>
    <row r="33" ht="24" customHeight="1"/>
    <row r="34" ht="24" customHeight="1"/>
  </sheetData>
  <mergeCells count="40">
    <mergeCell ref="G13:I13"/>
    <mergeCell ref="A19:D19"/>
    <mergeCell ref="D13:F14"/>
    <mergeCell ref="D23:R23"/>
    <mergeCell ref="A17:D17"/>
    <mergeCell ref="A29:D30"/>
    <mergeCell ref="I30:L30"/>
    <mergeCell ref="A27:D27"/>
    <mergeCell ref="F27:R27"/>
    <mergeCell ref="O28:P28"/>
    <mergeCell ref="L9:Q9"/>
    <mergeCell ref="D25:R25"/>
    <mergeCell ref="E28:N28"/>
    <mergeCell ref="D24:R24"/>
    <mergeCell ref="A21:D21"/>
    <mergeCell ref="E17:R17"/>
    <mergeCell ref="E18:R18"/>
    <mergeCell ref="A22:D22"/>
    <mergeCell ref="G22:N22"/>
    <mergeCell ref="Q28:R28"/>
    <mergeCell ref="E20:R20"/>
    <mergeCell ref="E21:R21"/>
    <mergeCell ref="A23:C23"/>
    <mergeCell ref="J13:R14"/>
    <mergeCell ref="H7:J7"/>
    <mergeCell ref="A20:D20"/>
    <mergeCell ref="E19:R19"/>
    <mergeCell ref="A18:D18"/>
    <mergeCell ref="L7:Q7"/>
    <mergeCell ref="L10:Q10"/>
    <mergeCell ref="H9:J9"/>
    <mergeCell ref="A15:R15"/>
    <mergeCell ref="G14:I14"/>
    <mergeCell ref="B1:F1"/>
    <mergeCell ref="G1:L2"/>
    <mergeCell ref="N2:R2"/>
    <mergeCell ref="N3:R3"/>
    <mergeCell ref="H11:J11"/>
    <mergeCell ref="B2:F2"/>
    <mergeCell ref="L11:Q11"/>
  </mergeCells>
  <phoneticPr fontId="3"/>
  <hyperlinks>
    <hyperlink ref="S1" location="取説・目次!A1" display="取説・目次へ戻る"/>
  </hyperlinks>
  <printOptions horizontalCentered="1" verticalCentered="1"/>
  <pageMargins left="0.59055118110236227" right="0.39370078740157483" top="0.59055118110236227" bottom="0.59055118110236227" header="0.51181102362204722" footer="0.51181102362204722"/>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66FFCC"/>
  </sheetPr>
  <dimension ref="A1:N51"/>
  <sheetViews>
    <sheetView view="pageBreakPreview" zoomScaleNormal="100" zoomScaleSheetLayoutView="100" workbookViewId="0">
      <selection activeCell="L1" sqref="L1:L2"/>
    </sheetView>
  </sheetViews>
  <sheetFormatPr defaultRowHeight="15" customHeight="1"/>
  <cols>
    <col min="1" max="1" width="3.125" style="3" customWidth="1"/>
    <col min="2" max="3" width="10.625" style="3" customWidth="1"/>
    <col min="4" max="4" width="3.125" style="3" customWidth="1"/>
    <col min="5" max="5" width="9" style="3"/>
    <col min="6" max="6" width="11.375" style="3" customWidth="1"/>
    <col min="7" max="7" width="9.375" style="3" customWidth="1"/>
    <col min="8" max="8" width="8.375" style="3" customWidth="1"/>
    <col min="9" max="9" width="8.25" style="3" customWidth="1"/>
    <col min="10" max="11" width="9" style="3"/>
    <col min="12" max="12" width="20.25" style="3" bestFit="1" customWidth="1"/>
    <col min="13" max="16384" width="9" style="3"/>
  </cols>
  <sheetData>
    <row r="1" spans="1:14" ht="15" customHeight="1">
      <c r="A1" s="1135" t="s">
        <v>16</v>
      </c>
      <c r="B1" s="1135"/>
      <c r="C1" s="1135"/>
      <c r="D1" s="1135"/>
      <c r="E1" s="1135"/>
      <c r="F1" s="1135"/>
      <c r="G1" s="1135"/>
      <c r="H1" s="20"/>
      <c r="L1" s="1108" t="s">
        <v>383</v>
      </c>
      <c r="N1" s="647"/>
    </row>
    <row r="2" spans="1:14" ht="15" customHeight="1">
      <c r="A2" s="1135"/>
      <c r="B2" s="1135"/>
      <c r="C2" s="1135"/>
      <c r="D2" s="1135"/>
      <c r="E2" s="1135"/>
      <c r="F2" s="1135"/>
      <c r="G2" s="1135"/>
      <c r="H2" s="20"/>
      <c r="I2" s="1138" t="str">
        <f>取説・目次!G19</f>
        <v>(建築工)契約第000001号</v>
      </c>
      <c r="J2" s="1139"/>
      <c r="K2" s="1140"/>
      <c r="L2" s="1108"/>
    </row>
    <row r="3" spans="1:14" ht="15" customHeight="1">
      <c r="H3" s="4"/>
      <c r="I3" s="1141"/>
      <c r="J3" s="1142"/>
      <c r="K3" s="1143"/>
    </row>
    <row r="4" spans="1:14" ht="15" customHeight="1">
      <c r="A4" s="6"/>
      <c r="B4" s="2"/>
      <c r="C4" s="2"/>
      <c r="D4" s="2"/>
      <c r="E4" s="2"/>
      <c r="F4" s="2"/>
      <c r="G4" s="2"/>
      <c r="H4" s="1"/>
      <c r="I4" s="1144" t="s">
        <v>240</v>
      </c>
      <c r="J4" s="1144"/>
      <c r="K4" s="1145"/>
    </row>
    <row r="5" spans="1:14" ht="15" customHeight="1">
      <c r="A5" s="8"/>
      <c r="H5" s="4"/>
      <c r="I5" s="1146"/>
      <c r="J5" s="1146"/>
      <c r="K5" s="1147"/>
    </row>
    <row r="6" spans="1:14" ht="15" customHeight="1">
      <c r="A6" s="10"/>
      <c r="B6" s="3" t="str">
        <f>IF(取説・目次!G37="甲府地区広域行政事務組合","甲府地区広域行政事務組合　管理者　様","甲 府 市 長　様")</f>
        <v>甲 府 市 長　様</v>
      </c>
      <c r="K6" s="9"/>
    </row>
    <row r="7" spans="1:14" ht="15" customHeight="1">
      <c r="A7" s="10"/>
      <c r="F7" s="5"/>
      <c r="G7" s="1136"/>
      <c r="H7" s="1136"/>
      <c r="I7" s="1136"/>
      <c r="J7" s="1136"/>
      <c r="K7" s="1137"/>
    </row>
    <row r="8" spans="1:14" ht="15" customHeight="1">
      <c r="A8" s="8"/>
      <c r="F8" s="5"/>
      <c r="G8" s="1136"/>
      <c r="H8" s="1136"/>
      <c r="I8" s="1136"/>
      <c r="J8" s="1136"/>
      <c r="K8" s="1137"/>
    </row>
    <row r="9" spans="1:14" ht="15" customHeight="1">
      <c r="A9" s="8"/>
      <c r="F9" s="14" t="s">
        <v>0</v>
      </c>
      <c r="G9" s="4" t="s">
        <v>17</v>
      </c>
      <c r="H9" s="1148" t="str">
        <f>取説・目次!G27</f>
        <v>甲府市○-○-○</v>
      </c>
      <c r="I9" s="1148"/>
      <c r="J9" s="1148"/>
      <c r="K9" s="1149"/>
    </row>
    <row r="10" spans="1:14" ht="15" customHeight="1">
      <c r="A10" s="8"/>
      <c r="F10" s="14" t="s">
        <v>1</v>
      </c>
      <c r="G10" s="1116" t="s">
        <v>18</v>
      </c>
      <c r="H10" s="1148" t="str">
        <f>取説・目次!G25</f>
        <v>株式会社 甲府工務店</v>
      </c>
      <c r="I10" s="1148"/>
      <c r="J10" s="1148"/>
      <c r="K10" s="1149"/>
    </row>
    <row r="11" spans="1:14" ht="15" customHeight="1">
      <c r="A11" s="8"/>
      <c r="G11" s="1116"/>
      <c r="H11" s="1148" t="str">
        <f>取説・目次!G29</f>
        <v>代表取締役　甲府 太郎</v>
      </c>
      <c r="I11" s="1148"/>
      <c r="J11" s="1148"/>
      <c r="K11" s="9" t="s">
        <v>192</v>
      </c>
    </row>
    <row r="12" spans="1:14" s="129" customFormat="1" ht="15" customHeight="1">
      <c r="A12" s="128"/>
      <c r="F12" s="1119" t="s">
        <v>74</v>
      </c>
      <c r="G12" s="1119"/>
      <c r="H12" s="1119" t="str">
        <f>取説・目次!G30</f>
        <v>甲府 花子</v>
      </c>
      <c r="I12" s="1119"/>
      <c r="J12" s="1119"/>
      <c r="K12" s="130" t="s">
        <v>15</v>
      </c>
    </row>
    <row r="13" spans="1:14" ht="15" customHeight="1">
      <c r="A13" s="8"/>
      <c r="K13" s="9"/>
    </row>
    <row r="14" spans="1:14" ht="15" customHeight="1">
      <c r="A14" s="1115" t="s">
        <v>2</v>
      </c>
      <c r="B14" s="1116"/>
      <c r="C14" s="1116"/>
      <c r="D14" s="1116"/>
      <c r="E14" s="1116"/>
      <c r="F14" s="1116"/>
      <c r="G14" s="1116"/>
      <c r="H14" s="1116"/>
      <c r="I14" s="1116"/>
      <c r="J14" s="1116"/>
      <c r="K14" s="1117"/>
    </row>
    <row r="15" spans="1:14" ht="15" customHeight="1">
      <c r="A15" s="11"/>
      <c r="B15" s="12"/>
      <c r="C15" s="12"/>
      <c r="D15" s="12"/>
      <c r="E15" s="12"/>
      <c r="F15" s="12"/>
      <c r="G15" s="12"/>
      <c r="H15" s="12"/>
      <c r="I15" s="12"/>
      <c r="J15" s="12"/>
      <c r="K15" s="13"/>
    </row>
    <row r="16" spans="1:14" ht="15" customHeight="1">
      <c r="A16" s="6"/>
      <c r="B16" s="1109" t="s">
        <v>3</v>
      </c>
      <c r="C16" s="1109"/>
      <c r="D16" s="7"/>
      <c r="E16" s="6"/>
      <c r="F16" s="1139" t="str">
        <f>取説・目次!G15</f>
        <v>○○○○○○工事</v>
      </c>
      <c r="G16" s="1139"/>
      <c r="H16" s="1139"/>
      <c r="I16" s="1139"/>
      <c r="J16" s="1139"/>
      <c r="K16" s="7"/>
    </row>
    <row r="17" spans="1:11" ht="15" customHeight="1">
      <c r="A17" s="11"/>
      <c r="B17" s="1110"/>
      <c r="C17" s="1110"/>
      <c r="D17" s="13"/>
      <c r="E17" s="11"/>
      <c r="F17" s="1142"/>
      <c r="G17" s="1142"/>
      <c r="H17" s="1142"/>
      <c r="I17" s="1142"/>
      <c r="J17" s="1142"/>
      <c r="K17" s="13"/>
    </row>
    <row r="18" spans="1:11" ht="15" customHeight="1">
      <c r="A18" s="6"/>
      <c r="B18" s="1109" t="s">
        <v>4</v>
      </c>
      <c r="C18" s="1109"/>
      <c r="D18" s="7"/>
      <c r="E18" s="6"/>
      <c r="F18" s="1126" t="str">
        <f>取説・目次!G16</f>
        <v>甲府市○○-○-○</v>
      </c>
      <c r="G18" s="1126"/>
      <c r="H18" s="1126"/>
      <c r="I18" s="1126"/>
      <c r="J18" s="1126"/>
      <c r="K18" s="7"/>
    </row>
    <row r="19" spans="1:11" ht="15" customHeight="1">
      <c r="A19" s="11"/>
      <c r="B19" s="1110"/>
      <c r="C19" s="1110"/>
      <c r="D19" s="13"/>
      <c r="E19" s="11"/>
      <c r="F19" s="1129"/>
      <c r="G19" s="1129"/>
      <c r="H19" s="1129"/>
      <c r="I19" s="1129"/>
      <c r="J19" s="1129"/>
      <c r="K19" s="13"/>
    </row>
    <row r="20" spans="1:11" ht="15" customHeight="1">
      <c r="A20" s="6"/>
      <c r="B20" s="1109" t="s">
        <v>5</v>
      </c>
      <c r="C20" s="1109"/>
      <c r="D20" s="7"/>
      <c r="E20" s="6"/>
      <c r="F20" s="1133">
        <f>取説・目次!G20</f>
        <v>44287</v>
      </c>
      <c r="G20" s="1133"/>
      <c r="H20" s="1133"/>
      <c r="I20" s="1133"/>
      <c r="J20" s="1133"/>
      <c r="K20" s="7"/>
    </row>
    <row r="21" spans="1:11" ht="15" customHeight="1">
      <c r="A21" s="11"/>
      <c r="B21" s="1110"/>
      <c r="C21" s="1110"/>
      <c r="D21" s="13"/>
      <c r="E21" s="11"/>
      <c r="F21" s="1134"/>
      <c r="G21" s="1134"/>
      <c r="H21" s="1134"/>
      <c r="I21" s="1134"/>
      <c r="J21" s="1134"/>
      <c r="K21" s="13"/>
    </row>
    <row r="22" spans="1:11" ht="15" customHeight="1">
      <c r="A22" s="6"/>
      <c r="B22" s="1109" t="s">
        <v>6</v>
      </c>
      <c r="C22" s="1109"/>
      <c r="D22" s="7"/>
      <c r="E22" s="6"/>
      <c r="F22" s="1133">
        <f>取説・目次!G21</f>
        <v>44288</v>
      </c>
      <c r="G22" s="1133"/>
      <c r="H22" s="1133"/>
      <c r="I22" s="1133"/>
      <c r="J22" s="1133"/>
      <c r="K22" s="7"/>
    </row>
    <row r="23" spans="1:11" ht="15" customHeight="1">
      <c r="A23" s="11"/>
      <c r="B23" s="1110"/>
      <c r="C23" s="1110"/>
      <c r="D23" s="13"/>
      <c r="E23" s="11"/>
      <c r="F23" s="1134"/>
      <c r="G23" s="1134"/>
      <c r="H23" s="1134"/>
      <c r="I23" s="1134"/>
      <c r="J23" s="1134"/>
      <c r="K23" s="13"/>
    </row>
    <row r="24" spans="1:11" ht="15" customHeight="1">
      <c r="A24" s="6"/>
      <c r="B24" s="1109" t="s">
        <v>7</v>
      </c>
      <c r="C24" s="1109"/>
      <c r="D24" s="7"/>
      <c r="E24" s="6"/>
      <c r="F24" s="1133">
        <f>取説・目次!G22</f>
        <v>44289</v>
      </c>
      <c r="G24" s="1133"/>
      <c r="H24" s="1133"/>
      <c r="I24" s="1133"/>
      <c r="J24" s="1133"/>
      <c r="K24" s="7"/>
    </row>
    <row r="25" spans="1:11" ht="15" customHeight="1">
      <c r="A25" s="11"/>
      <c r="B25" s="1110"/>
      <c r="C25" s="1110"/>
      <c r="D25" s="13"/>
      <c r="E25" s="11"/>
      <c r="F25" s="1134"/>
      <c r="G25" s="1134"/>
      <c r="H25" s="1134"/>
      <c r="I25" s="1134"/>
      <c r="J25" s="1134"/>
      <c r="K25" s="13"/>
    </row>
    <row r="26" spans="1:11" ht="15" customHeight="1">
      <c r="A26" s="6"/>
      <c r="B26" s="1109" t="s">
        <v>8</v>
      </c>
      <c r="C26" s="1109"/>
      <c r="D26" s="7"/>
      <c r="E26" s="6"/>
      <c r="F26" s="1157">
        <f>取説・目次!G23</f>
        <v>88888888</v>
      </c>
      <c r="G26" s="1157"/>
      <c r="H26" s="1157"/>
      <c r="I26" s="1157"/>
      <c r="J26" s="1159" t="s">
        <v>37</v>
      </c>
      <c r="K26" s="7"/>
    </row>
    <row r="27" spans="1:11" ht="15" customHeight="1">
      <c r="A27" s="11"/>
      <c r="B27" s="1110"/>
      <c r="C27" s="1110"/>
      <c r="D27" s="13"/>
      <c r="E27" s="11"/>
      <c r="F27" s="1158"/>
      <c r="G27" s="1158"/>
      <c r="H27" s="1158"/>
      <c r="I27" s="1158"/>
      <c r="J27" s="1160"/>
      <c r="K27" s="13"/>
    </row>
    <row r="28" spans="1:11" ht="15" customHeight="1">
      <c r="A28" s="6"/>
      <c r="B28" s="1109" t="s">
        <v>9</v>
      </c>
      <c r="C28" s="1109"/>
      <c r="D28" s="2"/>
      <c r="E28" s="2"/>
      <c r="F28" s="2"/>
      <c r="G28" s="2"/>
      <c r="H28" s="2"/>
      <c r="I28" s="2"/>
      <c r="J28" s="2"/>
      <c r="K28" s="7"/>
    </row>
    <row r="29" spans="1:11" ht="15" customHeight="1">
      <c r="A29" s="8"/>
      <c r="B29" s="1161"/>
      <c r="C29" s="1161"/>
      <c r="K29" s="9"/>
    </row>
    <row r="30" spans="1:11" ht="15" customHeight="1">
      <c r="A30" s="8"/>
      <c r="B30" s="80"/>
      <c r="C30" s="80"/>
      <c r="D30" s="80"/>
      <c r="E30" s="80"/>
      <c r="F30" s="80"/>
      <c r="G30" s="80"/>
      <c r="H30" s="80"/>
      <c r="I30" s="80"/>
      <c r="J30" s="80"/>
      <c r="K30" s="9"/>
    </row>
    <row r="31" spans="1:11" ht="15" customHeight="1">
      <c r="A31" s="8"/>
      <c r="B31" s="80"/>
      <c r="C31" s="80" t="s">
        <v>120</v>
      </c>
      <c r="D31" s="80"/>
      <c r="E31" s="80" t="s">
        <v>122</v>
      </c>
      <c r="F31" s="80"/>
      <c r="G31" s="80"/>
      <c r="H31" s="80">
        <v>100</v>
      </c>
      <c r="I31" s="80" t="s">
        <v>121</v>
      </c>
      <c r="J31" s="81"/>
      <c r="K31" s="9"/>
    </row>
    <row r="32" spans="1:11" ht="15" customHeight="1">
      <c r="A32" s="8"/>
      <c r="B32" s="80"/>
      <c r="C32" s="80"/>
      <c r="D32" s="80"/>
      <c r="E32" s="80"/>
      <c r="F32" s="80"/>
      <c r="G32" s="80"/>
      <c r="H32" s="80"/>
      <c r="I32" s="80"/>
      <c r="J32" s="81"/>
      <c r="K32" s="9"/>
    </row>
    <row r="33" spans="1:11" ht="15" customHeight="1">
      <c r="A33" s="8"/>
      <c r="B33" s="80"/>
      <c r="C33" s="80"/>
      <c r="D33" s="80"/>
      <c r="E33" s="80"/>
      <c r="F33" s="80"/>
      <c r="G33" s="80"/>
      <c r="H33" s="80"/>
      <c r="I33" s="80"/>
      <c r="J33" s="81"/>
      <c r="K33" s="9"/>
    </row>
    <row r="34" spans="1:11" ht="15" customHeight="1">
      <c r="A34" s="8"/>
      <c r="B34" s="80"/>
      <c r="C34" s="80"/>
      <c r="D34" s="80"/>
      <c r="E34" s="80"/>
      <c r="F34" s="80"/>
      <c r="G34" s="80"/>
      <c r="H34" s="80"/>
      <c r="I34" s="80"/>
      <c r="J34" s="81"/>
      <c r="K34" s="9"/>
    </row>
    <row r="35" spans="1:11" ht="15" customHeight="1">
      <c r="A35" s="8"/>
      <c r="B35" s="80"/>
      <c r="C35" s="80"/>
      <c r="D35" s="80"/>
      <c r="E35" s="80"/>
      <c r="F35" s="80"/>
      <c r="G35" s="80"/>
      <c r="H35" s="80"/>
      <c r="I35" s="80"/>
      <c r="J35" s="81"/>
      <c r="K35" s="9"/>
    </row>
    <row r="36" spans="1:11" ht="15" customHeight="1">
      <c r="A36" s="8"/>
      <c r="B36" s="80"/>
      <c r="C36" s="80"/>
      <c r="D36" s="80"/>
      <c r="E36" s="80"/>
      <c r="F36" s="80"/>
      <c r="G36" s="80"/>
      <c r="H36" s="80"/>
      <c r="I36" s="80"/>
      <c r="J36" s="81"/>
      <c r="K36" s="9"/>
    </row>
    <row r="37" spans="1:11" ht="15" customHeight="1">
      <c r="A37" s="11"/>
      <c r="B37" s="12"/>
      <c r="C37" s="12"/>
      <c r="D37" s="12"/>
      <c r="E37" s="12"/>
      <c r="F37" s="12"/>
      <c r="G37" s="12"/>
      <c r="H37" s="12"/>
      <c r="I37" s="12"/>
      <c r="J37" s="12"/>
      <c r="K37" s="13"/>
    </row>
    <row r="38" spans="1:11" ht="15" customHeight="1">
      <c r="A38" s="6"/>
      <c r="B38" s="444"/>
      <c r="C38" s="444"/>
      <c r="D38" s="444"/>
      <c r="E38" s="444"/>
      <c r="F38" s="444"/>
      <c r="G38" s="444"/>
      <c r="H38" s="444"/>
      <c r="I38" s="444"/>
      <c r="J38" s="1150" t="s">
        <v>232</v>
      </c>
      <c r="K38" s="1151"/>
    </row>
    <row r="39" spans="1:11" ht="15" customHeight="1">
      <c r="A39" s="8"/>
      <c r="B39" s="1155" t="s">
        <v>233</v>
      </c>
      <c r="C39" s="1155"/>
      <c r="D39" s="1154"/>
      <c r="E39" s="1154"/>
      <c r="F39" s="1154"/>
      <c r="G39" s="1154"/>
      <c r="H39" s="1154"/>
      <c r="I39" s="1154"/>
      <c r="J39" s="1152"/>
      <c r="K39" s="1153"/>
    </row>
    <row r="40" spans="1:11" ht="15" customHeight="1">
      <c r="A40" s="8"/>
      <c r="B40" s="18"/>
      <c r="C40" s="18"/>
      <c r="D40" s="18"/>
      <c r="E40" s="18"/>
      <c r="F40" s="18"/>
      <c r="G40" s="18"/>
      <c r="H40" s="18"/>
      <c r="I40" s="18"/>
      <c r="J40" s="18"/>
      <c r="K40" s="19"/>
    </row>
    <row r="41" spans="1:11" ht="15" customHeight="1">
      <c r="A41" s="8"/>
      <c r="B41" s="1156"/>
      <c r="C41" s="1156"/>
      <c r="D41" s="1156"/>
      <c r="E41" s="1156"/>
      <c r="F41" s="1156"/>
      <c r="G41" s="1156"/>
      <c r="H41" s="129" t="s">
        <v>234</v>
      </c>
      <c r="J41" s="129"/>
      <c r="K41" s="130"/>
    </row>
    <row r="42" spans="1:11" ht="15" customHeight="1">
      <c r="A42" s="11"/>
      <c r="B42" s="442"/>
      <c r="C42" s="442"/>
      <c r="D42" s="442"/>
      <c r="E42" s="442"/>
      <c r="F42" s="442"/>
      <c r="G42" s="442"/>
      <c r="H42" s="442"/>
      <c r="I42" s="442"/>
      <c r="J42" s="442"/>
      <c r="K42" s="443"/>
    </row>
    <row r="44" spans="1:11" ht="15" customHeight="1">
      <c r="A44" s="6"/>
      <c r="B44" s="1109" t="s">
        <v>11</v>
      </c>
      <c r="C44" s="1109"/>
      <c r="D44" s="7"/>
      <c r="E44" s="1113" t="s">
        <v>240</v>
      </c>
      <c r="F44" s="1114"/>
      <c r="G44" s="1114"/>
      <c r="H44" s="1114"/>
      <c r="I44" s="1114"/>
      <c r="J44" s="2"/>
      <c r="K44" s="7"/>
    </row>
    <row r="45" spans="1:11" ht="15" customHeight="1">
      <c r="A45" s="11"/>
      <c r="B45" s="1110"/>
      <c r="C45" s="1110"/>
      <c r="D45" s="13"/>
      <c r="E45" s="1131"/>
      <c r="F45" s="1132"/>
      <c r="G45" s="1132"/>
      <c r="H45" s="1132"/>
      <c r="I45" s="1132"/>
      <c r="J45" s="12"/>
      <c r="K45" s="13"/>
    </row>
    <row r="46" spans="1:11" ht="15" customHeight="1">
      <c r="A46" s="6"/>
      <c r="B46" s="1122" t="s">
        <v>10</v>
      </c>
      <c r="C46" s="1122"/>
      <c r="D46" s="7"/>
      <c r="E46" s="1125" t="str">
        <f>取説・目次!G37</f>
        <v>教育部 教育総室 教育施設課</v>
      </c>
      <c r="F46" s="1126"/>
      <c r="G46" s="1126"/>
      <c r="H46" s="1126"/>
      <c r="I46" s="1127"/>
      <c r="J46" s="1111" t="s">
        <v>12</v>
      </c>
      <c r="K46" s="1111" t="s">
        <v>13</v>
      </c>
    </row>
    <row r="47" spans="1:11" ht="15" customHeight="1">
      <c r="A47" s="8"/>
      <c r="B47" s="1123"/>
      <c r="C47" s="1123"/>
      <c r="D47" s="9"/>
      <c r="E47" s="1128"/>
      <c r="F47" s="1129"/>
      <c r="G47" s="1129"/>
      <c r="H47" s="1129"/>
      <c r="I47" s="1130"/>
      <c r="J47" s="1112"/>
      <c r="K47" s="1112"/>
    </row>
    <row r="48" spans="1:11" ht="15" customHeight="1">
      <c r="A48" s="8"/>
      <c r="B48" s="1123"/>
      <c r="C48" s="1123"/>
      <c r="D48" s="9"/>
      <c r="E48" s="1113" t="s">
        <v>14</v>
      </c>
      <c r="F48" s="1114"/>
      <c r="G48" s="1114"/>
      <c r="H48" s="2"/>
      <c r="I48" s="7"/>
      <c r="J48" s="15"/>
      <c r="K48" s="9"/>
    </row>
    <row r="49" spans="1:11" ht="15" customHeight="1">
      <c r="A49" s="8"/>
      <c r="B49" s="1123"/>
      <c r="C49" s="1123"/>
      <c r="D49" s="9"/>
      <c r="E49" s="1115"/>
      <c r="F49" s="1116"/>
      <c r="G49" s="1116"/>
      <c r="I49" s="9"/>
      <c r="J49" s="17"/>
      <c r="K49" s="9"/>
    </row>
    <row r="50" spans="1:11" ht="15" customHeight="1">
      <c r="A50" s="8"/>
      <c r="B50" s="1123"/>
      <c r="C50" s="1123"/>
      <c r="D50" s="9"/>
      <c r="E50" s="1120" t="s">
        <v>116</v>
      </c>
      <c r="F50" s="1121"/>
      <c r="G50" s="1119" t="str">
        <f>取説・目次!G38</f>
        <v>澤田 祥太</v>
      </c>
      <c r="H50" s="1119"/>
      <c r="I50" s="1117" t="s">
        <v>15</v>
      </c>
      <c r="J50" s="17"/>
      <c r="K50" s="9"/>
    </row>
    <row r="51" spans="1:11" ht="15" customHeight="1">
      <c r="A51" s="11"/>
      <c r="B51" s="1124"/>
      <c r="C51" s="1124"/>
      <c r="D51" s="13"/>
      <c r="E51" s="11"/>
      <c r="F51" s="12"/>
      <c r="G51" s="12"/>
      <c r="H51" s="12"/>
      <c r="I51" s="1118"/>
      <c r="J51" s="16"/>
      <c r="K51" s="13"/>
    </row>
  </sheetData>
  <mergeCells count="40">
    <mergeCell ref="J38:K39"/>
    <mergeCell ref="D39:I39"/>
    <mergeCell ref="B39:C39"/>
    <mergeCell ref="B41:G41"/>
    <mergeCell ref="H12:J12"/>
    <mergeCell ref="B26:C27"/>
    <mergeCell ref="F26:I27"/>
    <mergeCell ref="J26:J27"/>
    <mergeCell ref="B28:C29"/>
    <mergeCell ref="F18:J19"/>
    <mergeCell ref="F20:J21"/>
    <mergeCell ref="B22:C23"/>
    <mergeCell ref="B24:C25"/>
    <mergeCell ref="A14:K14"/>
    <mergeCell ref="F16:J17"/>
    <mergeCell ref="G10:G11"/>
    <mergeCell ref="F12:G12"/>
    <mergeCell ref="H10:K10"/>
    <mergeCell ref="H11:J11"/>
    <mergeCell ref="B18:C19"/>
    <mergeCell ref="E44:I45"/>
    <mergeCell ref="J46:J47"/>
    <mergeCell ref="F22:J23"/>
    <mergeCell ref="F24:J25"/>
    <mergeCell ref="A1:G2"/>
    <mergeCell ref="G7:K8"/>
    <mergeCell ref="I2:K3"/>
    <mergeCell ref="I4:K5"/>
    <mergeCell ref="H9:K9"/>
    <mergeCell ref="B20:C21"/>
    <mergeCell ref="L1:L2"/>
    <mergeCell ref="B44:C45"/>
    <mergeCell ref="B16:C17"/>
    <mergeCell ref="K46:K47"/>
    <mergeCell ref="E48:G49"/>
    <mergeCell ref="I50:I51"/>
    <mergeCell ref="G50:H50"/>
    <mergeCell ref="E50:F50"/>
    <mergeCell ref="B46:C51"/>
    <mergeCell ref="E46:I47"/>
  </mergeCells>
  <phoneticPr fontId="3"/>
  <hyperlinks>
    <hyperlink ref="L1" location="取説・目次!A1" display="取説・目次へ戻る"/>
  </hyperlinks>
  <pageMargins left="0.78740157480314965" right="0.39370078740157483" top="0.98425196850393704" bottom="0.98425196850393704" header="0.51181102362204722" footer="0.51181102362204722"/>
  <pageSetup paperSize="9" orientation="portrait" horizontalDpi="4294967293" vertic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66FFCC"/>
  </sheetPr>
  <dimension ref="A1:N76"/>
  <sheetViews>
    <sheetView view="pageBreakPreview" zoomScaleNormal="70" zoomScaleSheetLayoutView="100" workbookViewId="0">
      <selection activeCell="I1" sqref="I1"/>
    </sheetView>
  </sheetViews>
  <sheetFormatPr defaultRowHeight="13.5"/>
  <cols>
    <col min="1" max="1" width="3.5" bestFit="1" customWidth="1"/>
    <col min="2" max="2" width="12.5" customWidth="1"/>
    <col min="3" max="4" width="26.875" customWidth="1"/>
    <col min="5" max="5" width="12.5" customWidth="1"/>
    <col min="6" max="7" width="8.75" customWidth="1"/>
    <col min="8" max="8" width="33.75" customWidth="1"/>
    <col min="9" max="9" width="20.25" bestFit="1" customWidth="1"/>
  </cols>
  <sheetData>
    <row r="1" spans="1:14" ht="27" customHeight="1">
      <c r="A1" s="479"/>
      <c r="B1" s="1162" t="s">
        <v>376</v>
      </c>
      <c r="C1" s="1162"/>
      <c r="D1" s="1162"/>
      <c r="E1" s="1162"/>
      <c r="F1" s="1162"/>
      <c r="G1" s="1162"/>
      <c r="H1" s="1163"/>
      <c r="I1" s="598" t="s">
        <v>383</v>
      </c>
      <c r="N1" s="646"/>
    </row>
    <row r="2" spans="1:14" ht="18" customHeight="1">
      <c r="A2" s="480"/>
      <c r="B2" s="481" t="s">
        <v>56</v>
      </c>
      <c r="C2" s="1164" t="str">
        <f>取説・目次!G19</f>
        <v>(建築工)契約第000001号</v>
      </c>
      <c r="D2" s="1164"/>
      <c r="E2" s="483"/>
      <c r="F2" s="483"/>
      <c r="G2" s="483"/>
      <c r="H2" s="484"/>
      <c r="I2" s="598"/>
    </row>
    <row r="3" spans="1:14" ht="18" customHeight="1">
      <c r="A3" s="480"/>
      <c r="B3" s="481" t="s">
        <v>93</v>
      </c>
      <c r="C3" s="1165" t="str">
        <f>取説・目次!G15</f>
        <v>○○○○○○工事</v>
      </c>
      <c r="D3" s="1165"/>
      <c r="E3" s="483"/>
      <c r="F3" s="483"/>
      <c r="G3" s="483"/>
      <c r="H3" s="484"/>
    </row>
    <row r="4" spans="1:14" ht="18" customHeight="1">
      <c r="A4" s="480"/>
      <c r="B4" s="481" t="s">
        <v>287</v>
      </c>
      <c r="C4" s="533">
        <f>取説・目次!G21</f>
        <v>44288</v>
      </c>
      <c r="D4" s="534">
        <f>取説・目次!G22</f>
        <v>44289</v>
      </c>
      <c r="E4" s="483"/>
      <c r="F4" s="483"/>
      <c r="G4" s="483"/>
      <c r="H4" s="484"/>
    </row>
    <row r="5" spans="1:14" ht="18" customHeight="1">
      <c r="A5" s="480"/>
      <c r="B5" s="481" t="s">
        <v>256</v>
      </c>
      <c r="C5" s="485" t="str">
        <f>取説・目次!G25</f>
        <v>株式会社 甲府工務店</v>
      </c>
      <c r="D5" s="485" t="str">
        <f>取説・目次!G29</f>
        <v>代表取締役　甲府 太郎</v>
      </c>
      <c r="F5" s="529" t="s">
        <v>74</v>
      </c>
      <c r="G5" s="482"/>
      <c r="H5" s="530" t="str">
        <f>取説・目次!G30</f>
        <v>甲府 花子</v>
      </c>
    </row>
    <row r="6" spans="1:14" ht="18.75" customHeight="1">
      <c r="A6" s="486"/>
      <c r="B6" s="482"/>
      <c r="C6" s="482"/>
      <c r="D6" s="482"/>
      <c r="E6" s="482"/>
      <c r="F6" s="482"/>
      <c r="G6" s="482"/>
      <c r="H6" s="487" t="s">
        <v>257</v>
      </c>
    </row>
    <row r="7" spans="1:14" ht="40.5">
      <c r="A7" s="488" t="s">
        <v>258</v>
      </c>
      <c r="B7" s="488" t="s">
        <v>259</v>
      </c>
      <c r="C7" s="488" t="s">
        <v>260</v>
      </c>
      <c r="D7" s="488" t="s">
        <v>261</v>
      </c>
      <c r="E7" s="488" t="s">
        <v>262</v>
      </c>
      <c r="F7" s="489" t="s">
        <v>263</v>
      </c>
      <c r="G7" s="488" t="s">
        <v>138</v>
      </c>
      <c r="H7" s="488" t="s">
        <v>264</v>
      </c>
    </row>
    <row r="8" spans="1:14" ht="27" customHeight="1">
      <c r="A8" s="488">
        <v>1</v>
      </c>
      <c r="B8" s="537" t="s">
        <v>265</v>
      </c>
      <c r="C8" s="538"/>
      <c r="D8" s="539"/>
      <c r="E8" s="535" t="s">
        <v>265</v>
      </c>
      <c r="F8" s="536"/>
      <c r="G8" s="536"/>
      <c r="H8" s="536"/>
    </row>
    <row r="9" spans="1:14" ht="27" customHeight="1">
      <c r="A9" s="488">
        <v>2</v>
      </c>
      <c r="B9" s="537" t="s">
        <v>265</v>
      </c>
      <c r="C9" s="539"/>
      <c r="D9" s="539"/>
      <c r="E9" s="535" t="s">
        <v>265</v>
      </c>
      <c r="F9" s="536"/>
      <c r="G9" s="536"/>
      <c r="H9" s="536"/>
    </row>
    <row r="10" spans="1:14" ht="27" customHeight="1">
      <c r="A10" s="488">
        <v>3</v>
      </c>
      <c r="B10" s="537" t="s">
        <v>265</v>
      </c>
      <c r="C10" s="539"/>
      <c r="D10" s="539"/>
      <c r="E10" s="535" t="s">
        <v>265</v>
      </c>
      <c r="F10" s="536"/>
      <c r="G10" s="536"/>
      <c r="H10" s="536"/>
    </row>
    <row r="11" spans="1:14" ht="27" customHeight="1">
      <c r="A11" s="488">
        <v>4</v>
      </c>
      <c r="B11" s="537" t="s">
        <v>265</v>
      </c>
      <c r="C11" s="539"/>
      <c r="D11" s="539"/>
      <c r="E11" s="535" t="s">
        <v>265</v>
      </c>
      <c r="F11" s="536"/>
      <c r="G11" s="536"/>
      <c r="H11" s="536"/>
    </row>
    <row r="12" spans="1:14" ht="27" customHeight="1">
      <c r="A12" s="488">
        <v>5</v>
      </c>
      <c r="B12" s="537" t="s">
        <v>265</v>
      </c>
      <c r="C12" s="539"/>
      <c r="D12" s="539"/>
      <c r="E12" s="535" t="s">
        <v>265</v>
      </c>
      <c r="F12" s="536"/>
      <c r="G12" s="536"/>
      <c r="H12" s="536"/>
    </row>
    <row r="13" spans="1:14" ht="27" customHeight="1">
      <c r="A13" s="488">
        <v>6</v>
      </c>
      <c r="B13" s="537" t="s">
        <v>265</v>
      </c>
      <c r="C13" s="539"/>
      <c r="D13" s="539"/>
      <c r="E13" s="535" t="s">
        <v>265</v>
      </c>
      <c r="F13" s="536"/>
      <c r="G13" s="536"/>
      <c r="H13" s="536"/>
    </row>
    <row r="14" spans="1:14" ht="27" customHeight="1">
      <c r="A14" s="488">
        <v>7</v>
      </c>
      <c r="B14" s="537" t="s">
        <v>265</v>
      </c>
      <c r="C14" s="539"/>
      <c r="D14" s="539"/>
      <c r="E14" s="535" t="s">
        <v>265</v>
      </c>
      <c r="F14" s="536"/>
      <c r="G14" s="536"/>
      <c r="H14" s="536"/>
    </row>
    <row r="15" spans="1:14" ht="27" customHeight="1">
      <c r="A15" s="488">
        <v>8</v>
      </c>
      <c r="B15" s="537" t="s">
        <v>265</v>
      </c>
      <c r="C15" s="539"/>
      <c r="D15" s="539"/>
      <c r="E15" s="535" t="s">
        <v>265</v>
      </c>
      <c r="F15" s="536"/>
      <c r="G15" s="536"/>
      <c r="H15" s="536"/>
    </row>
    <row r="16" spans="1:14" ht="27" customHeight="1">
      <c r="A16" s="488">
        <v>9</v>
      </c>
      <c r="B16" s="537" t="s">
        <v>265</v>
      </c>
      <c r="C16" s="539"/>
      <c r="D16" s="539"/>
      <c r="E16" s="535" t="s">
        <v>265</v>
      </c>
      <c r="F16" s="536"/>
      <c r="G16" s="536"/>
      <c r="H16" s="536"/>
    </row>
    <row r="17" spans="1:8" ht="27" customHeight="1">
      <c r="A17" s="488">
        <v>10</v>
      </c>
      <c r="B17" s="537" t="s">
        <v>265</v>
      </c>
      <c r="C17" s="539"/>
      <c r="D17" s="539"/>
      <c r="E17" s="535" t="s">
        <v>265</v>
      </c>
      <c r="F17" s="536"/>
      <c r="G17" s="536"/>
      <c r="H17" s="536"/>
    </row>
    <row r="18" spans="1:8" ht="27" customHeight="1">
      <c r="A18" s="488">
        <v>11</v>
      </c>
      <c r="B18" s="537" t="s">
        <v>265</v>
      </c>
      <c r="C18" s="539"/>
      <c r="D18" s="539"/>
      <c r="E18" s="535" t="s">
        <v>265</v>
      </c>
      <c r="F18" s="536"/>
      <c r="G18" s="536"/>
      <c r="H18" s="536"/>
    </row>
    <row r="19" spans="1:8" ht="27" customHeight="1">
      <c r="A19" s="488">
        <v>12</v>
      </c>
      <c r="B19" s="537" t="s">
        <v>265</v>
      </c>
      <c r="C19" s="539"/>
      <c r="D19" s="539"/>
      <c r="E19" s="535" t="s">
        <v>265</v>
      </c>
      <c r="F19" s="536"/>
      <c r="G19" s="536"/>
      <c r="H19" s="536"/>
    </row>
    <row r="20" spans="1:8" ht="27" customHeight="1">
      <c r="A20" s="488">
        <v>13</v>
      </c>
      <c r="B20" s="537" t="s">
        <v>265</v>
      </c>
      <c r="C20" s="539"/>
      <c r="D20" s="539"/>
      <c r="E20" s="535" t="s">
        <v>265</v>
      </c>
      <c r="F20" s="536"/>
      <c r="G20" s="536"/>
      <c r="H20" s="536"/>
    </row>
    <row r="21" spans="1:8" ht="27" customHeight="1">
      <c r="A21" s="488">
        <v>14</v>
      </c>
      <c r="B21" s="537" t="s">
        <v>265</v>
      </c>
      <c r="C21" s="539"/>
      <c r="D21" s="539"/>
      <c r="E21" s="535" t="s">
        <v>265</v>
      </c>
      <c r="F21" s="536"/>
      <c r="G21" s="536"/>
      <c r="H21" s="536"/>
    </row>
    <row r="22" spans="1:8" ht="27" customHeight="1">
      <c r="A22" s="488">
        <v>15</v>
      </c>
      <c r="B22" s="537" t="s">
        <v>265</v>
      </c>
      <c r="C22" s="539"/>
      <c r="D22" s="539"/>
      <c r="E22" s="535" t="s">
        <v>265</v>
      </c>
      <c r="F22" s="536"/>
      <c r="G22" s="536"/>
      <c r="H22" s="536"/>
    </row>
    <row r="23" spans="1:8" ht="27" customHeight="1">
      <c r="A23" s="488">
        <v>16</v>
      </c>
      <c r="B23" s="537" t="s">
        <v>265</v>
      </c>
      <c r="C23" s="538"/>
      <c r="D23" s="539"/>
      <c r="E23" s="535" t="s">
        <v>265</v>
      </c>
      <c r="F23" s="536"/>
      <c r="G23" s="536"/>
      <c r="H23" s="536"/>
    </row>
    <row r="24" spans="1:8" ht="27" customHeight="1">
      <c r="A24" s="488">
        <v>17</v>
      </c>
      <c r="B24" s="537" t="s">
        <v>265</v>
      </c>
      <c r="C24" s="539"/>
      <c r="D24" s="539"/>
      <c r="E24" s="535" t="s">
        <v>265</v>
      </c>
      <c r="F24" s="536"/>
      <c r="G24" s="536"/>
      <c r="H24" s="536"/>
    </row>
    <row r="25" spans="1:8" ht="27" customHeight="1">
      <c r="A25" s="488">
        <v>18</v>
      </c>
      <c r="B25" s="537" t="s">
        <v>265</v>
      </c>
      <c r="C25" s="539"/>
      <c r="D25" s="539"/>
      <c r="E25" s="535" t="s">
        <v>265</v>
      </c>
      <c r="F25" s="536"/>
      <c r="G25" s="536"/>
      <c r="H25" s="536"/>
    </row>
    <row r="26" spans="1:8" ht="27" customHeight="1">
      <c r="A26" s="488">
        <v>19</v>
      </c>
      <c r="B26" s="537" t="s">
        <v>265</v>
      </c>
      <c r="C26" s="539"/>
      <c r="D26" s="539"/>
      <c r="E26" s="535" t="s">
        <v>265</v>
      </c>
      <c r="F26" s="536"/>
      <c r="G26" s="536"/>
      <c r="H26" s="536"/>
    </row>
    <row r="27" spans="1:8" ht="27" customHeight="1">
      <c r="A27" s="488">
        <v>20</v>
      </c>
      <c r="B27" s="537" t="s">
        <v>265</v>
      </c>
      <c r="C27" s="539"/>
      <c r="D27" s="539"/>
      <c r="E27" s="535" t="s">
        <v>265</v>
      </c>
      <c r="F27" s="536"/>
      <c r="G27" s="536"/>
      <c r="H27" s="536"/>
    </row>
    <row r="28" spans="1:8" ht="27" customHeight="1">
      <c r="A28" s="488">
        <v>21</v>
      </c>
      <c r="B28" s="537" t="s">
        <v>265</v>
      </c>
      <c r="C28" s="539"/>
      <c r="D28" s="539"/>
      <c r="E28" s="535" t="s">
        <v>265</v>
      </c>
      <c r="F28" s="536"/>
      <c r="G28" s="536"/>
      <c r="H28" s="536"/>
    </row>
    <row r="29" spans="1:8" ht="27" customHeight="1">
      <c r="A29" s="488">
        <v>22</v>
      </c>
      <c r="B29" s="537" t="s">
        <v>265</v>
      </c>
      <c r="C29" s="539"/>
      <c r="D29" s="539"/>
      <c r="E29" s="535" t="s">
        <v>265</v>
      </c>
      <c r="F29" s="536"/>
      <c r="G29" s="536"/>
      <c r="H29" s="536"/>
    </row>
    <row r="30" spans="1:8" ht="27" customHeight="1">
      <c r="A30" s="488">
        <v>23</v>
      </c>
      <c r="B30" s="537" t="s">
        <v>265</v>
      </c>
      <c r="C30" s="539"/>
      <c r="D30" s="539"/>
      <c r="E30" s="535" t="s">
        <v>265</v>
      </c>
      <c r="F30" s="536"/>
      <c r="G30" s="536"/>
      <c r="H30" s="536"/>
    </row>
    <row r="31" spans="1:8" ht="27" customHeight="1">
      <c r="A31" s="488">
        <v>24</v>
      </c>
      <c r="B31" s="537" t="s">
        <v>265</v>
      </c>
      <c r="C31" s="539"/>
      <c r="D31" s="539"/>
      <c r="E31" s="535" t="s">
        <v>265</v>
      </c>
      <c r="F31" s="536"/>
      <c r="G31" s="536"/>
      <c r="H31" s="536"/>
    </row>
    <row r="32" spans="1:8" ht="27" customHeight="1">
      <c r="A32" s="488">
        <v>25</v>
      </c>
      <c r="B32" s="537" t="s">
        <v>265</v>
      </c>
      <c r="C32" s="539"/>
      <c r="D32" s="539"/>
      <c r="E32" s="535" t="s">
        <v>265</v>
      </c>
      <c r="F32" s="536"/>
      <c r="G32" s="536"/>
      <c r="H32" s="536"/>
    </row>
    <row r="33" spans="1:8" ht="27" customHeight="1">
      <c r="A33" s="488">
        <v>26</v>
      </c>
      <c r="B33" s="537" t="s">
        <v>265</v>
      </c>
      <c r="C33" s="539"/>
      <c r="D33" s="539"/>
      <c r="E33" s="535" t="s">
        <v>265</v>
      </c>
      <c r="F33" s="536"/>
      <c r="G33" s="536"/>
      <c r="H33" s="536"/>
    </row>
    <row r="34" spans="1:8" ht="27" customHeight="1">
      <c r="A34" s="488">
        <v>27</v>
      </c>
      <c r="B34" s="537" t="s">
        <v>265</v>
      </c>
      <c r="C34" s="539"/>
      <c r="D34" s="539"/>
      <c r="E34" s="535" t="s">
        <v>265</v>
      </c>
      <c r="F34" s="536"/>
      <c r="G34" s="536"/>
      <c r="H34" s="536"/>
    </row>
    <row r="35" spans="1:8" ht="27" customHeight="1">
      <c r="A35" s="488">
        <v>28</v>
      </c>
      <c r="B35" s="537" t="s">
        <v>265</v>
      </c>
      <c r="C35" s="539"/>
      <c r="D35" s="539"/>
      <c r="E35" s="535" t="s">
        <v>265</v>
      </c>
      <c r="F35" s="536"/>
      <c r="G35" s="536"/>
      <c r="H35" s="536"/>
    </row>
    <row r="36" spans="1:8" ht="27" customHeight="1">
      <c r="A36" s="488">
        <v>29</v>
      </c>
      <c r="B36" s="537" t="s">
        <v>265</v>
      </c>
      <c r="C36" s="539"/>
      <c r="D36" s="539"/>
      <c r="E36" s="535" t="s">
        <v>265</v>
      </c>
      <c r="F36" s="536"/>
      <c r="G36" s="536"/>
      <c r="H36" s="536"/>
    </row>
    <row r="37" spans="1:8" ht="27" customHeight="1">
      <c r="A37" s="488">
        <v>30</v>
      </c>
      <c r="B37" s="537" t="s">
        <v>265</v>
      </c>
      <c r="C37" s="539"/>
      <c r="D37" s="539"/>
      <c r="E37" s="535" t="s">
        <v>265</v>
      </c>
      <c r="F37" s="536"/>
      <c r="G37" s="536"/>
      <c r="H37" s="536"/>
    </row>
    <row r="38" spans="1:8" ht="27" customHeight="1">
      <c r="A38" s="488">
        <v>31</v>
      </c>
      <c r="B38" s="537" t="s">
        <v>265</v>
      </c>
      <c r="C38" s="538"/>
      <c r="D38" s="539"/>
      <c r="E38" s="535" t="s">
        <v>265</v>
      </c>
      <c r="F38" s="536"/>
      <c r="G38" s="536"/>
      <c r="H38" s="536"/>
    </row>
    <row r="39" spans="1:8" ht="27" customHeight="1">
      <c r="A39" s="488">
        <v>32</v>
      </c>
      <c r="B39" s="537" t="s">
        <v>265</v>
      </c>
      <c r="C39" s="539"/>
      <c r="D39" s="539"/>
      <c r="E39" s="535" t="s">
        <v>265</v>
      </c>
      <c r="F39" s="536"/>
      <c r="G39" s="536"/>
      <c r="H39" s="536"/>
    </row>
    <row r="40" spans="1:8" ht="27" customHeight="1">
      <c r="A40" s="488">
        <v>33</v>
      </c>
      <c r="B40" s="537" t="s">
        <v>265</v>
      </c>
      <c r="C40" s="539"/>
      <c r="D40" s="539"/>
      <c r="E40" s="535" t="s">
        <v>265</v>
      </c>
      <c r="F40" s="536"/>
      <c r="G40" s="536"/>
      <c r="H40" s="536"/>
    </row>
    <row r="41" spans="1:8" ht="27" customHeight="1">
      <c r="A41" s="488">
        <v>34</v>
      </c>
      <c r="B41" s="537" t="s">
        <v>265</v>
      </c>
      <c r="C41" s="539"/>
      <c r="D41" s="539"/>
      <c r="E41" s="535" t="s">
        <v>265</v>
      </c>
      <c r="F41" s="536"/>
      <c r="G41" s="536"/>
      <c r="H41" s="536"/>
    </row>
    <row r="42" spans="1:8" ht="27" customHeight="1">
      <c r="A42" s="488">
        <v>35</v>
      </c>
      <c r="B42" s="537" t="s">
        <v>265</v>
      </c>
      <c r="C42" s="539"/>
      <c r="D42" s="539"/>
      <c r="E42" s="535" t="s">
        <v>265</v>
      </c>
      <c r="F42" s="536"/>
      <c r="G42" s="536"/>
      <c r="H42" s="536"/>
    </row>
    <row r="43" spans="1:8" ht="27" customHeight="1">
      <c r="A43" s="488">
        <v>36</v>
      </c>
      <c r="B43" s="537" t="s">
        <v>265</v>
      </c>
      <c r="C43" s="539"/>
      <c r="D43" s="539"/>
      <c r="E43" s="535" t="s">
        <v>265</v>
      </c>
      <c r="F43" s="536"/>
      <c r="G43" s="536"/>
      <c r="H43" s="536"/>
    </row>
    <row r="44" spans="1:8" ht="27" customHeight="1">
      <c r="A44" s="488">
        <v>37</v>
      </c>
      <c r="B44" s="537" t="s">
        <v>265</v>
      </c>
      <c r="C44" s="539"/>
      <c r="D44" s="539"/>
      <c r="E44" s="535" t="s">
        <v>265</v>
      </c>
      <c r="F44" s="536"/>
      <c r="G44" s="536"/>
      <c r="H44" s="536"/>
    </row>
    <row r="45" spans="1:8" ht="27" customHeight="1">
      <c r="A45" s="488">
        <v>38</v>
      </c>
      <c r="B45" s="537" t="s">
        <v>265</v>
      </c>
      <c r="C45" s="539"/>
      <c r="D45" s="539"/>
      <c r="E45" s="535" t="s">
        <v>265</v>
      </c>
      <c r="F45" s="536"/>
      <c r="G45" s="536"/>
      <c r="H45" s="536"/>
    </row>
    <row r="46" spans="1:8" ht="27" customHeight="1">
      <c r="A46" s="488">
        <v>39</v>
      </c>
      <c r="B46" s="537" t="s">
        <v>265</v>
      </c>
      <c r="C46" s="539"/>
      <c r="D46" s="539"/>
      <c r="E46" s="535" t="s">
        <v>265</v>
      </c>
      <c r="F46" s="536"/>
      <c r="G46" s="536"/>
      <c r="H46" s="536"/>
    </row>
    <row r="47" spans="1:8" ht="27" customHeight="1">
      <c r="A47" s="488">
        <v>40</v>
      </c>
      <c r="B47" s="537" t="s">
        <v>265</v>
      </c>
      <c r="C47" s="539"/>
      <c r="D47" s="539"/>
      <c r="E47" s="535" t="s">
        <v>265</v>
      </c>
      <c r="F47" s="536"/>
      <c r="G47" s="536"/>
      <c r="H47" s="536"/>
    </row>
    <row r="48" spans="1:8" ht="27" customHeight="1">
      <c r="A48" s="488">
        <v>41</v>
      </c>
      <c r="B48" s="537" t="s">
        <v>265</v>
      </c>
      <c r="C48" s="539"/>
      <c r="D48" s="539"/>
      <c r="E48" s="535" t="s">
        <v>265</v>
      </c>
      <c r="F48" s="536"/>
      <c r="G48" s="536"/>
      <c r="H48" s="536"/>
    </row>
    <row r="49" spans="1:8" ht="27" customHeight="1">
      <c r="A49" s="488">
        <v>42</v>
      </c>
      <c r="B49" s="537" t="s">
        <v>265</v>
      </c>
      <c r="C49" s="539"/>
      <c r="D49" s="539"/>
      <c r="E49" s="535" t="s">
        <v>265</v>
      </c>
      <c r="F49" s="536"/>
      <c r="G49" s="536"/>
      <c r="H49" s="536"/>
    </row>
    <row r="50" spans="1:8" ht="27" customHeight="1">
      <c r="A50" s="488">
        <v>43</v>
      </c>
      <c r="B50" s="537" t="s">
        <v>265</v>
      </c>
      <c r="C50" s="539"/>
      <c r="D50" s="539"/>
      <c r="E50" s="535" t="s">
        <v>265</v>
      </c>
      <c r="F50" s="536"/>
      <c r="G50" s="536"/>
      <c r="H50" s="536"/>
    </row>
    <row r="51" spans="1:8" ht="27" customHeight="1">
      <c r="A51" s="488">
        <v>44</v>
      </c>
      <c r="B51" s="537" t="s">
        <v>265</v>
      </c>
      <c r="C51" s="539"/>
      <c r="D51" s="539"/>
      <c r="E51" s="535" t="s">
        <v>265</v>
      </c>
      <c r="F51" s="536"/>
      <c r="G51" s="536"/>
      <c r="H51" s="536"/>
    </row>
    <row r="52" spans="1:8" ht="27" customHeight="1">
      <c r="A52" s="488">
        <v>45</v>
      </c>
      <c r="B52" s="537" t="s">
        <v>265</v>
      </c>
      <c r="C52" s="539"/>
      <c r="D52" s="539"/>
      <c r="E52" s="535" t="s">
        <v>265</v>
      </c>
      <c r="F52" s="536"/>
      <c r="G52" s="536"/>
      <c r="H52" s="536"/>
    </row>
    <row r="53" spans="1:8" ht="27" customHeight="1">
      <c r="A53" s="488">
        <v>46</v>
      </c>
      <c r="B53" s="537" t="s">
        <v>265</v>
      </c>
      <c r="C53" s="538"/>
      <c r="D53" s="539"/>
      <c r="E53" s="535" t="s">
        <v>265</v>
      </c>
      <c r="F53" s="536"/>
      <c r="G53" s="536"/>
      <c r="H53" s="536"/>
    </row>
    <row r="54" spans="1:8" ht="27" customHeight="1">
      <c r="A54" s="488">
        <v>47</v>
      </c>
      <c r="B54" s="537" t="s">
        <v>265</v>
      </c>
      <c r="C54" s="539"/>
      <c r="D54" s="539"/>
      <c r="E54" s="535" t="s">
        <v>265</v>
      </c>
      <c r="F54" s="536"/>
      <c r="G54" s="536"/>
      <c r="H54" s="536"/>
    </row>
    <row r="55" spans="1:8" ht="27" customHeight="1">
      <c r="A55" s="488">
        <v>48</v>
      </c>
      <c r="B55" s="537" t="s">
        <v>265</v>
      </c>
      <c r="C55" s="539"/>
      <c r="D55" s="539"/>
      <c r="E55" s="535" t="s">
        <v>265</v>
      </c>
      <c r="F55" s="536"/>
      <c r="G55" s="536"/>
      <c r="H55" s="536"/>
    </row>
    <row r="56" spans="1:8" ht="27" customHeight="1">
      <c r="A56" s="488">
        <v>49</v>
      </c>
      <c r="B56" s="537" t="s">
        <v>265</v>
      </c>
      <c r="C56" s="539"/>
      <c r="D56" s="539"/>
      <c r="E56" s="535" t="s">
        <v>265</v>
      </c>
      <c r="F56" s="536"/>
      <c r="G56" s="536"/>
      <c r="H56" s="536"/>
    </row>
    <row r="57" spans="1:8" ht="27" customHeight="1">
      <c r="A57" s="488">
        <v>50</v>
      </c>
      <c r="B57" s="537" t="s">
        <v>265</v>
      </c>
      <c r="C57" s="539"/>
      <c r="D57" s="539"/>
      <c r="E57" s="535" t="s">
        <v>265</v>
      </c>
      <c r="F57" s="536"/>
      <c r="G57" s="536"/>
      <c r="H57" s="536"/>
    </row>
    <row r="58" spans="1:8" ht="27" customHeight="1">
      <c r="A58" s="488">
        <v>51</v>
      </c>
      <c r="B58" s="537" t="s">
        <v>265</v>
      </c>
      <c r="C58" s="539"/>
      <c r="D58" s="539"/>
      <c r="E58" s="535" t="s">
        <v>265</v>
      </c>
      <c r="F58" s="536"/>
      <c r="G58" s="536"/>
      <c r="H58" s="536"/>
    </row>
    <row r="59" spans="1:8" ht="27" customHeight="1">
      <c r="A59" s="488">
        <v>52</v>
      </c>
      <c r="B59" s="537" t="s">
        <v>265</v>
      </c>
      <c r="C59" s="539"/>
      <c r="D59" s="539"/>
      <c r="E59" s="535" t="s">
        <v>265</v>
      </c>
      <c r="F59" s="536"/>
      <c r="G59" s="536"/>
      <c r="H59" s="536"/>
    </row>
    <row r="60" spans="1:8" ht="27" customHeight="1">
      <c r="A60" s="488">
        <v>53</v>
      </c>
      <c r="B60" s="537" t="s">
        <v>265</v>
      </c>
      <c r="C60" s="539"/>
      <c r="D60" s="539"/>
      <c r="E60" s="535" t="s">
        <v>265</v>
      </c>
      <c r="F60" s="536"/>
      <c r="G60" s="536"/>
      <c r="H60" s="536"/>
    </row>
    <row r="61" spans="1:8" ht="27" customHeight="1">
      <c r="A61" s="488">
        <v>54</v>
      </c>
      <c r="B61" s="537" t="s">
        <v>265</v>
      </c>
      <c r="C61" s="539"/>
      <c r="D61" s="539"/>
      <c r="E61" s="535" t="s">
        <v>265</v>
      </c>
      <c r="F61" s="536"/>
      <c r="G61" s="536"/>
      <c r="H61" s="536"/>
    </row>
    <row r="62" spans="1:8" ht="27" customHeight="1">
      <c r="A62" s="488">
        <v>55</v>
      </c>
      <c r="B62" s="537" t="s">
        <v>265</v>
      </c>
      <c r="C62" s="539"/>
      <c r="D62" s="539"/>
      <c r="E62" s="535" t="s">
        <v>265</v>
      </c>
      <c r="F62" s="536"/>
      <c r="G62" s="536"/>
      <c r="H62" s="536"/>
    </row>
    <row r="63" spans="1:8" ht="27" customHeight="1">
      <c r="A63" s="488">
        <v>56</v>
      </c>
      <c r="B63" s="537" t="s">
        <v>265</v>
      </c>
      <c r="C63" s="539"/>
      <c r="D63" s="539"/>
      <c r="E63" s="535" t="s">
        <v>265</v>
      </c>
      <c r="F63" s="536"/>
      <c r="G63" s="536"/>
      <c r="H63" s="536"/>
    </row>
    <row r="64" spans="1:8" ht="27" customHeight="1">
      <c r="A64" s="488">
        <v>57</v>
      </c>
      <c r="B64" s="537" t="s">
        <v>265</v>
      </c>
      <c r="C64" s="539"/>
      <c r="D64" s="539"/>
      <c r="E64" s="535" t="s">
        <v>265</v>
      </c>
      <c r="F64" s="536"/>
      <c r="G64" s="536"/>
      <c r="H64" s="536"/>
    </row>
    <row r="65" spans="1:8" ht="27" customHeight="1">
      <c r="A65" s="488">
        <v>58</v>
      </c>
      <c r="B65" s="537" t="s">
        <v>265</v>
      </c>
      <c r="C65" s="539"/>
      <c r="D65" s="539"/>
      <c r="E65" s="535" t="s">
        <v>265</v>
      </c>
      <c r="F65" s="536"/>
      <c r="G65" s="536"/>
      <c r="H65" s="536"/>
    </row>
    <row r="66" spans="1:8" ht="27" customHeight="1">
      <c r="A66" s="488">
        <v>59</v>
      </c>
      <c r="B66" s="537" t="s">
        <v>265</v>
      </c>
      <c r="C66" s="539"/>
      <c r="D66" s="539"/>
      <c r="E66" s="535" t="s">
        <v>265</v>
      </c>
      <c r="F66" s="536"/>
      <c r="G66" s="536"/>
      <c r="H66" s="536"/>
    </row>
    <row r="67" spans="1:8" ht="27" customHeight="1">
      <c r="A67" s="488">
        <v>60</v>
      </c>
      <c r="B67" s="537" t="s">
        <v>265</v>
      </c>
      <c r="C67" s="539"/>
      <c r="D67" s="539"/>
      <c r="E67" s="535" t="s">
        <v>265</v>
      </c>
      <c r="F67" s="536"/>
      <c r="G67" s="536"/>
      <c r="H67" s="536"/>
    </row>
    <row r="68" spans="1:8" ht="27" customHeight="1">
      <c r="A68" s="488">
        <v>61</v>
      </c>
      <c r="B68" s="537" t="s">
        <v>265</v>
      </c>
      <c r="C68" s="539"/>
      <c r="D68" s="539"/>
      <c r="E68" s="535" t="s">
        <v>265</v>
      </c>
      <c r="F68" s="536"/>
      <c r="G68" s="536"/>
      <c r="H68" s="536"/>
    </row>
    <row r="69" spans="1:8" ht="27" customHeight="1">
      <c r="A69" s="488">
        <v>62</v>
      </c>
      <c r="B69" s="537" t="s">
        <v>265</v>
      </c>
      <c r="C69" s="539"/>
      <c r="D69" s="539"/>
      <c r="E69" s="535" t="s">
        <v>265</v>
      </c>
      <c r="F69" s="536"/>
      <c r="G69" s="536"/>
      <c r="H69" s="536"/>
    </row>
    <row r="70" spans="1:8" ht="27" customHeight="1">
      <c r="A70" s="488">
        <v>63</v>
      </c>
      <c r="B70" s="537" t="s">
        <v>265</v>
      </c>
      <c r="C70" s="539"/>
      <c r="D70" s="539"/>
      <c r="E70" s="535" t="s">
        <v>265</v>
      </c>
      <c r="F70" s="536"/>
      <c r="G70" s="536"/>
      <c r="H70" s="536"/>
    </row>
    <row r="71" spans="1:8" ht="27" customHeight="1">
      <c r="A71" s="488">
        <v>64</v>
      </c>
      <c r="B71" s="537" t="s">
        <v>265</v>
      </c>
      <c r="C71" s="539"/>
      <c r="D71" s="539"/>
      <c r="E71" s="535" t="s">
        <v>265</v>
      </c>
      <c r="F71" s="536"/>
      <c r="G71" s="536"/>
      <c r="H71" s="536"/>
    </row>
    <row r="72" spans="1:8" ht="27" customHeight="1">
      <c r="A72" s="488">
        <v>65</v>
      </c>
      <c r="B72" s="537" t="s">
        <v>265</v>
      </c>
      <c r="C72" s="539"/>
      <c r="D72" s="539"/>
      <c r="E72" s="535" t="s">
        <v>265</v>
      </c>
      <c r="F72" s="536"/>
      <c r="G72" s="536"/>
      <c r="H72" s="536"/>
    </row>
    <row r="73" spans="1:8" ht="27" customHeight="1">
      <c r="A73" s="488">
        <v>66</v>
      </c>
      <c r="B73" s="537" t="s">
        <v>265</v>
      </c>
      <c r="C73" s="539"/>
      <c r="D73" s="539"/>
      <c r="E73" s="535" t="s">
        <v>265</v>
      </c>
      <c r="F73" s="536"/>
      <c r="G73" s="536"/>
      <c r="H73" s="536"/>
    </row>
    <row r="74" spans="1:8" ht="27" customHeight="1">
      <c r="A74" s="488">
        <v>67</v>
      </c>
      <c r="B74" s="537" t="s">
        <v>265</v>
      </c>
      <c r="C74" s="539"/>
      <c r="D74" s="539"/>
      <c r="E74" s="535" t="s">
        <v>265</v>
      </c>
      <c r="F74" s="536"/>
      <c r="G74" s="536"/>
      <c r="H74" s="536"/>
    </row>
    <row r="75" spans="1:8" ht="27" customHeight="1">
      <c r="A75" s="488">
        <v>68</v>
      </c>
      <c r="B75" s="537" t="s">
        <v>265</v>
      </c>
      <c r="C75" s="539"/>
      <c r="D75" s="539"/>
      <c r="E75" s="535" t="s">
        <v>265</v>
      </c>
      <c r="F75" s="536"/>
      <c r="G75" s="536"/>
      <c r="H75" s="536"/>
    </row>
    <row r="76" spans="1:8" ht="27" customHeight="1"/>
  </sheetData>
  <mergeCells count="3">
    <mergeCell ref="B1:H1"/>
    <mergeCell ref="C2:D2"/>
    <mergeCell ref="C3:D3"/>
  </mergeCells>
  <phoneticPr fontId="3"/>
  <hyperlinks>
    <hyperlink ref="I1" location="取説・目次!A1" display="取説・目次へ戻る"/>
  </hyperlinks>
  <pageMargins left="0.70866141732283472" right="0.70866141732283472" top="0.94488188976377963" bottom="0.35433070866141736"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66FFCC"/>
  </sheetPr>
  <dimension ref="A1:DL20"/>
  <sheetViews>
    <sheetView view="pageBreakPreview" zoomScaleNormal="85" zoomScaleSheetLayoutView="100" workbookViewId="0">
      <selection activeCell="BG1" sqref="BG1"/>
    </sheetView>
  </sheetViews>
  <sheetFormatPr defaultColWidth="1.625" defaultRowHeight="13.5"/>
  <cols>
    <col min="1" max="58" width="1.625" style="134" customWidth="1"/>
    <col min="59" max="59" width="20.25" style="134" bestFit="1" customWidth="1"/>
    <col min="60" max="63" width="1.625" style="134" customWidth="1"/>
    <col min="64" max="64" width="1.875" style="134" customWidth="1"/>
    <col min="65" max="16384" width="1.625" style="134"/>
  </cols>
  <sheetData>
    <row r="1" spans="1:116" ht="22.5" customHeight="1">
      <c r="A1" s="1201" t="s">
        <v>45</v>
      </c>
      <c r="B1" s="1201"/>
      <c r="C1" s="1201"/>
      <c r="D1" s="1201"/>
      <c r="E1" s="1201"/>
      <c r="F1" s="1201"/>
      <c r="G1" s="1201"/>
      <c r="H1" s="1201"/>
      <c r="I1" s="1201"/>
      <c r="J1" s="1201"/>
      <c r="K1" s="1201"/>
      <c r="L1" s="1201"/>
      <c r="M1" s="1201"/>
      <c r="N1" s="1202"/>
      <c r="O1" s="1201"/>
      <c r="P1" s="1201"/>
      <c r="Q1" s="1201"/>
      <c r="R1" s="1201"/>
      <c r="S1" s="1201"/>
      <c r="T1" s="1201"/>
      <c r="U1" s="1201"/>
      <c r="V1" s="1201"/>
      <c r="W1" s="1201"/>
      <c r="X1" s="1201"/>
      <c r="Y1" s="1201"/>
      <c r="Z1" s="1201"/>
      <c r="AA1" s="1201"/>
      <c r="AB1" s="1201"/>
      <c r="AC1" s="1201"/>
      <c r="AD1" s="1201"/>
      <c r="AE1" s="1201"/>
      <c r="AF1" s="1201"/>
      <c r="AG1" s="1201"/>
      <c r="AH1" s="1201"/>
      <c r="AI1" s="1201"/>
      <c r="AJ1" s="1201"/>
      <c r="AK1" s="1201"/>
      <c r="AL1" s="1201"/>
      <c r="AM1" s="1203"/>
      <c r="AN1" s="220"/>
      <c r="AO1" s="221"/>
      <c r="AP1" s="221"/>
      <c r="AQ1" s="1195" t="s">
        <v>46</v>
      </c>
      <c r="AR1" s="1195"/>
      <c r="AS1" s="1195"/>
      <c r="AT1" s="1195"/>
      <c r="AU1" s="1195"/>
      <c r="AV1" s="1195"/>
      <c r="AW1" s="1195"/>
      <c r="AX1" s="1195"/>
      <c r="AY1" s="1195"/>
      <c r="AZ1" s="1195"/>
      <c r="BA1" s="1195"/>
      <c r="BB1" s="1195"/>
      <c r="BC1" s="221"/>
      <c r="BD1" s="221"/>
      <c r="BE1" s="222"/>
      <c r="BG1" s="596" t="s">
        <v>383</v>
      </c>
    </row>
    <row r="2" spans="1:116" ht="15" customHeight="1">
      <c r="A2" s="1201"/>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c r="AH2" s="1201"/>
      <c r="AI2" s="1201"/>
      <c r="AJ2" s="1201"/>
      <c r="AK2" s="1201"/>
      <c r="AL2" s="1201"/>
      <c r="AM2" s="1203"/>
      <c r="AN2" s="1196" t="s">
        <v>44</v>
      </c>
      <c r="AO2" s="1197"/>
      <c r="AP2" s="1197"/>
      <c r="AQ2" s="1197"/>
      <c r="AR2" s="1197"/>
      <c r="AS2" s="1198"/>
      <c r="AT2" s="1199" t="s">
        <v>47</v>
      </c>
      <c r="AU2" s="1197"/>
      <c r="AV2" s="1197"/>
      <c r="AW2" s="1197"/>
      <c r="AX2" s="1197"/>
      <c r="AY2" s="1198"/>
      <c r="AZ2" s="1199" t="s">
        <v>13</v>
      </c>
      <c r="BA2" s="1197"/>
      <c r="BB2" s="1197"/>
      <c r="BC2" s="1197"/>
      <c r="BD2" s="1197"/>
      <c r="BE2" s="1200"/>
      <c r="BG2" s="596"/>
    </row>
    <row r="3" spans="1:116" ht="45" customHeight="1" thickBot="1">
      <c r="A3" s="1204"/>
      <c r="B3" s="1204"/>
      <c r="C3" s="1204"/>
      <c r="D3" s="1204"/>
      <c r="E3" s="1204"/>
      <c r="F3" s="1204"/>
      <c r="G3" s="1204"/>
      <c r="H3" s="1204"/>
      <c r="I3" s="1204"/>
      <c r="J3" s="1204"/>
      <c r="K3" s="1204"/>
      <c r="L3" s="1204"/>
      <c r="M3" s="1204"/>
      <c r="N3" s="1204"/>
      <c r="O3" s="1204"/>
      <c r="P3" s="1204"/>
      <c r="Q3" s="1204"/>
      <c r="R3" s="1204"/>
      <c r="S3" s="1204"/>
      <c r="T3" s="1204"/>
      <c r="U3" s="1204"/>
      <c r="V3" s="1204"/>
      <c r="W3" s="1204"/>
      <c r="X3" s="1204"/>
      <c r="Y3" s="1204"/>
      <c r="Z3" s="1204"/>
      <c r="AA3" s="1204"/>
      <c r="AB3" s="1204"/>
      <c r="AC3" s="1204"/>
      <c r="AD3" s="1204"/>
      <c r="AE3" s="1204"/>
      <c r="AF3" s="1204"/>
      <c r="AG3" s="1204"/>
      <c r="AH3" s="1204"/>
      <c r="AI3" s="1204"/>
      <c r="AJ3" s="1204"/>
      <c r="AK3" s="1204"/>
      <c r="AL3" s="1204"/>
      <c r="AM3" s="1205"/>
      <c r="AN3" s="223"/>
      <c r="AO3" s="224"/>
      <c r="AP3" s="224"/>
      <c r="AQ3" s="224"/>
      <c r="AR3" s="224"/>
      <c r="AS3" s="225"/>
      <c r="AT3" s="226"/>
      <c r="AU3" s="224"/>
      <c r="AV3" s="224"/>
      <c r="AW3" s="224"/>
      <c r="AX3" s="224"/>
      <c r="AY3" s="225"/>
      <c r="AZ3" s="226"/>
      <c r="BA3" s="224"/>
      <c r="BB3" s="224"/>
      <c r="BC3" s="224"/>
      <c r="BD3" s="224"/>
      <c r="BE3" s="227"/>
    </row>
    <row r="4" spans="1:116" s="390" customFormat="1" ht="30" customHeight="1">
      <c r="A4" s="381"/>
      <c r="B4" s="1206" t="s">
        <v>48</v>
      </c>
      <c r="C4" s="1206"/>
      <c r="D4" s="1206"/>
      <c r="E4" s="1206"/>
      <c r="F4" s="1206"/>
      <c r="G4" s="1206"/>
      <c r="H4" s="1206"/>
      <c r="I4" s="382"/>
      <c r="J4" s="383"/>
      <c r="K4" s="1173" t="s">
        <v>124</v>
      </c>
      <c r="L4" s="1173"/>
      <c r="M4" s="1214" t="s">
        <v>49</v>
      </c>
      <c r="N4" s="1214"/>
      <c r="O4" s="1214"/>
      <c r="P4" s="1214"/>
      <c r="Q4" s="1214"/>
      <c r="R4" s="384"/>
      <c r="S4" s="1215" t="s">
        <v>206</v>
      </c>
      <c r="T4" s="1215"/>
      <c r="U4" s="1214" t="s">
        <v>0</v>
      </c>
      <c r="V4" s="1214"/>
      <c r="W4" s="1214"/>
      <c r="X4" s="1214"/>
      <c r="Y4" s="1214"/>
      <c r="Z4" s="385"/>
      <c r="AA4" s="386"/>
      <c r="AB4" s="386"/>
      <c r="AC4" s="387"/>
      <c r="AD4" s="1170" t="s">
        <v>50</v>
      </c>
      <c r="AE4" s="1170"/>
      <c r="AF4" s="1170"/>
      <c r="AG4" s="1170"/>
      <c r="AH4" s="1170"/>
      <c r="AI4" s="1170"/>
      <c r="AJ4" s="1170"/>
      <c r="AK4" s="388"/>
      <c r="AL4" s="386"/>
      <c r="AM4" s="1170" t="s">
        <v>242</v>
      </c>
      <c r="AN4" s="1170"/>
      <c r="AO4" s="1170"/>
      <c r="AP4" s="1166"/>
      <c r="AQ4" s="1166"/>
      <c r="AR4" s="1166"/>
      <c r="AS4" s="1170" t="s">
        <v>51</v>
      </c>
      <c r="AT4" s="1170"/>
      <c r="AU4" s="1166"/>
      <c r="AV4" s="1166"/>
      <c r="AW4" s="1166"/>
      <c r="AX4" s="1170" t="s">
        <v>52</v>
      </c>
      <c r="AY4" s="1170"/>
      <c r="AZ4" s="1166"/>
      <c r="BA4" s="1166"/>
      <c r="BB4" s="1166"/>
      <c r="BC4" s="1170" t="s">
        <v>53</v>
      </c>
      <c r="BD4" s="1170"/>
      <c r="BE4" s="389"/>
      <c r="BK4" s="391"/>
      <c r="BL4" s="392"/>
      <c r="BM4" s="392"/>
      <c r="BN4" s="392"/>
      <c r="BO4" s="392"/>
      <c r="BP4" s="392"/>
      <c r="BQ4" s="392"/>
      <c r="BR4" s="392"/>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3"/>
      <c r="CT4" s="393"/>
      <c r="CU4" s="393"/>
      <c r="CV4" s="393"/>
      <c r="CW4" s="393"/>
      <c r="CX4" s="393"/>
      <c r="CY4" s="393"/>
      <c r="CZ4" s="393"/>
      <c r="DA4" s="393"/>
      <c r="DB4" s="393"/>
      <c r="DC4" s="393"/>
      <c r="DD4" s="393"/>
      <c r="DE4" s="393"/>
      <c r="DF4" s="393"/>
      <c r="DG4" s="393"/>
      <c r="DH4" s="393"/>
      <c r="DI4" s="393"/>
      <c r="DJ4" s="393"/>
      <c r="DK4" s="393"/>
      <c r="DL4" s="393"/>
    </row>
    <row r="5" spans="1:116" s="390" customFormat="1" ht="30" customHeight="1">
      <c r="A5" s="394"/>
      <c r="B5" s="1171" t="s">
        <v>54</v>
      </c>
      <c r="C5" s="1171"/>
      <c r="D5" s="1171"/>
      <c r="E5" s="1171"/>
      <c r="F5" s="1171"/>
      <c r="G5" s="1171"/>
      <c r="H5" s="1171"/>
      <c r="I5" s="395"/>
      <c r="J5" s="1212" t="s">
        <v>124</v>
      </c>
      <c r="K5" s="1187"/>
      <c r="L5" s="1167" t="s">
        <v>125</v>
      </c>
      <c r="M5" s="1167"/>
      <c r="N5" s="1167"/>
      <c r="O5" s="1187" t="s">
        <v>124</v>
      </c>
      <c r="P5" s="1187"/>
      <c r="Q5" s="1167" t="s">
        <v>126</v>
      </c>
      <c r="R5" s="1167"/>
      <c r="S5" s="1167"/>
      <c r="T5" s="1187" t="s">
        <v>124</v>
      </c>
      <c r="U5" s="1187"/>
      <c r="V5" s="1167" t="s">
        <v>127</v>
      </c>
      <c r="W5" s="1167"/>
      <c r="X5" s="1167"/>
      <c r="Y5" s="1187" t="s">
        <v>124</v>
      </c>
      <c r="Z5" s="1187"/>
      <c r="AA5" s="1167" t="s">
        <v>10</v>
      </c>
      <c r="AB5" s="1167"/>
      <c r="AC5" s="1167"/>
      <c r="AD5" s="1187" t="s">
        <v>124</v>
      </c>
      <c r="AE5" s="1187"/>
      <c r="AF5" s="1167" t="s">
        <v>131</v>
      </c>
      <c r="AG5" s="1167"/>
      <c r="AH5" s="1167"/>
      <c r="AI5" s="1187" t="s">
        <v>124</v>
      </c>
      <c r="AJ5" s="1187"/>
      <c r="AK5" s="1167" t="s">
        <v>130</v>
      </c>
      <c r="AL5" s="1167"/>
      <c r="AM5" s="1167"/>
      <c r="AN5" s="1187" t="s">
        <v>124</v>
      </c>
      <c r="AO5" s="1187"/>
      <c r="AP5" s="1167" t="s">
        <v>129</v>
      </c>
      <c r="AQ5" s="1167"/>
      <c r="AR5" s="1167"/>
      <c r="AS5" s="1187" t="s">
        <v>124</v>
      </c>
      <c r="AT5" s="1187"/>
      <c r="AU5" s="1167" t="s">
        <v>128</v>
      </c>
      <c r="AV5" s="1167"/>
      <c r="AW5" s="1167"/>
      <c r="AX5" s="1167"/>
      <c r="AY5" s="396" t="s">
        <v>193</v>
      </c>
      <c r="AZ5" s="397"/>
      <c r="BA5" s="397"/>
      <c r="BB5" s="397"/>
      <c r="BC5" s="397"/>
      <c r="BD5" s="397"/>
      <c r="BE5" s="398" t="s">
        <v>194</v>
      </c>
      <c r="BF5" s="399"/>
      <c r="BG5" s="393"/>
      <c r="BH5" s="393"/>
      <c r="BI5" s="393"/>
      <c r="BJ5" s="393"/>
      <c r="BK5" s="391"/>
      <c r="BL5" s="391"/>
      <c r="BM5" s="391"/>
      <c r="BN5" s="391"/>
      <c r="BO5" s="391"/>
      <c r="BP5" s="391"/>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391"/>
      <c r="CR5" s="391"/>
      <c r="CS5" s="393"/>
      <c r="CT5" s="393"/>
      <c r="CU5" s="393"/>
      <c r="CV5" s="393"/>
      <c r="CW5" s="393"/>
      <c r="CX5" s="393"/>
      <c r="CY5" s="393"/>
      <c r="CZ5" s="393"/>
      <c r="DA5" s="393"/>
      <c r="DB5" s="393"/>
      <c r="DC5" s="393"/>
      <c r="DD5" s="393"/>
      <c r="DE5" s="393"/>
      <c r="DF5" s="393"/>
      <c r="DG5" s="393"/>
      <c r="DH5" s="393"/>
      <c r="DI5" s="393"/>
      <c r="DJ5" s="393"/>
      <c r="DK5" s="393"/>
      <c r="DL5" s="393"/>
    </row>
    <row r="6" spans="1:116" s="390" customFormat="1" ht="30" customHeight="1">
      <c r="A6" s="394"/>
      <c r="B6" s="1171" t="s">
        <v>56</v>
      </c>
      <c r="C6" s="1171"/>
      <c r="D6" s="1171"/>
      <c r="E6" s="1171"/>
      <c r="F6" s="1171"/>
      <c r="G6" s="1171"/>
      <c r="H6" s="1171"/>
      <c r="I6" s="395"/>
      <c r="J6" s="401"/>
      <c r="K6" s="401"/>
      <c r="L6" s="1172" t="str">
        <f>材料承諾願!I2</f>
        <v>(建築工)契約第000001号</v>
      </c>
      <c r="M6" s="1172"/>
      <c r="N6" s="1172"/>
      <c r="O6" s="1172"/>
      <c r="P6" s="1172"/>
      <c r="Q6" s="1172"/>
      <c r="R6" s="1172"/>
      <c r="S6" s="1172"/>
      <c r="T6" s="1172"/>
      <c r="U6" s="1172"/>
      <c r="V6" s="1172"/>
      <c r="W6" s="1172"/>
      <c r="X6" s="1172"/>
      <c r="Y6" s="1172"/>
      <c r="Z6" s="1172"/>
      <c r="AA6" s="1172"/>
      <c r="AB6" s="1172"/>
      <c r="AC6" s="1172"/>
      <c r="AD6" s="1172"/>
      <c r="AE6" s="1172"/>
      <c r="AF6" s="1172"/>
      <c r="AG6" s="1172"/>
      <c r="AH6" s="1172"/>
      <c r="AI6" s="1172"/>
      <c r="AJ6" s="1172"/>
      <c r="AK6" s="1172"/>
      <c r="AL6" s="1172"/>
      <c r="AM6" s="1172"/>
      <c r="AN6" s="1172"/>
      <c r="AO6" s="1172"/>
      <c r="AP6" s="1172"/>
      <c r="AQ6" s="1172"/>
      <c r="AR6" s="1172"/>
      <c r="AS6" s="1172"/>
      <c r="AT6" s="1172"/>
      <c r="AU6" s="1172"/>
      <c r="AV6" s="1172"/>
      <c r="AW6" s="1172"/>
      <c r="AX6" s="1172"/>
      <c r="AY6" s="1172"/>
      <c r="AZ6" s="1172"/>
      <c r="BA6" s="1172"/>
      <c r="BB6" s="1172"/>
      <c r="BC6" s="1172"/>
      <c r="BD6" s="403"/>
      <c r="BE6" s="404"/>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3"/>
      <c r="CT6" s="393"/>
      <c r="CU6" s="393"/>
      <c r="CV6" s="393"/>
      <c r="CW6" s="393"/>
      <c r="CX6" s="393"/>
      <c r="CY6" s="393"/>
      <c r="CZ6" s="393"/>
      <c r="DA6" s="393"/>
      <c r="DB6" s="393"/>
      <c r="DC6" s="393"/>
      <c r="DD6" s="393"/>
      <c r="DE6" s="393"/>
      <c r="DF6" s="393"/>
      <c r="DG6" s="393"/>
      <c r="DH6" s="393"/>
      <c r="DI6" s="393"/>
      <c r="DJ6" s="393"/>
      <c r="DK6" s="393"/>
      <c r="DL6" s="393"/>
    </row>
    <row r="7" spans="1:116" s="408" customFormat="1" ht="30" customHeight="1">
      <c r="A7" s="405"/>
      <c r="B7" s="1171" t="s">
        <v>3</v>
      </c>
      <c r="C7" s="1171"/>
      <c r="D7" s="1171"/>
      <c r="E7" s="1171"/>
      <c r="F7" s="1171"/>
      <c r="G7" s="1171"/>
      <c r="H7" s="1171"/>
      <c r="I7" s="402"/>
      <c r="J7" s="406"/>
      <c r="K7" s="402"/>
      <c r="L7" s="1188" t="str">
        <f>材料承諾願!F16</f>
        <v>○○○○○○工事</v>
      </c>
      <c r="M7" s="1188"/>
      <c r="N7" s="1188"/>
      <c r="O7" s="1188"/>
      <c r="P7" s="1188"/>
      <c r="Q7" s="1188"/>
      <c r="R7" s="1188"/>
      <c r="S7" s="1188"/>
      <c r="T7" s="1188"/>
      <c r="U7" s="1188"/>
      <c r="V7" s="1188"/>
      <c r="W7" s="1188"/>
      <c r="X7" s="1188"/>
      <c r="Y7" s="1188"/>
      <c r="Z7" s="1188"/>
      <c r="AA7" s="1188"/>
      <c r="AB7" s="1188"/>
      <c r="AC7" s="1188"/>
      <c r="AD7" s="1188"/>
      <c r="AE7" s="1188"/>
      <c r="AF7" s="1188"/>
      <c r="AG7" s="1188"/>
      <c r="AH7" s="1188"/>
      <c r="AI7" s="1188"/>
      <c r="AJ7" s="1188"/>
      <c r="AK7" s="1188"/>
      <c r="AL7" s="1188"/>
      <c r="AM7" s="1188"/>
      <c r="AN7" s="1188"/>
      <c r="AO7" s="1188"/>
      <c r="AP7" s="1188"/>
      <c r="AQ7" s="1188"/>
      <c r="AR7" s="1188"/>
      <c r="AS7" s="1188"/>
      <c r="AT7" s="1188"/>
      <c r="AU7" s="1188"/>
      <c r="AV7" s="1188"/>
      <c r="AW7" s="1188"/>
      <c r="AX7" s="1188"/>
      <c r="AY7" s="1188"/>
      <c r="AZ7" s="1188"/>
      <c r="BA7" s="1188"/>
      <c r="BB7" s="1188"/>
      <c r="BC7" s="1188"/>
      <c r="BD7" s="402"/>
      <c r="BE7" s="407"/>
      <c r="BP7" s="399"/>
      <c r="BQ7" s="399"/>
      <c r="BR7" s="399"/>
      <c r="BS7" s="399"/>
      <c r="BT7" s="399"/>
      <c r="BU7" s="399"/>
      <c r="BV7" s="399"/>
      <c r="BW7" s="399"/>
      <c r="BX7" s="399"/>
      <c r="BY7" s="399"/>
      <c r="BZ7" s="399"/>
      <c r="CA7" s="399"/>
      <c r="CB7" s="399"/>
      <c r="CC7" s="399"/>
      <c r="CD7" s="399"/>
      <c r="CE7" s="399"/>
      <c r="CF7" s="399"/>
      <c r="CG7" s="399"/>
      <c r="CH7" s="399"/>
      <c r="CI7" s="399"/>
      <c r="CJ7" s="399"/>
      <c r="CK7" s="399"/>
      <c r="CL7" s="399"/>
      <c r="CM7" s="399"/>
      <c r="CN7" s="399"/>
      <c r="CO7" s="399"/>
      <c r="CP7" s="399"/>
      <c r="CQ7" s="399"/>
      <c r="CR7" s="399"/>
      <c r="CS7" s="399"/>
      <c r="CT7" s="399"/>
      <c r="CU7" s="399"/>
      <c r="CV7" s="399"/>
      <c r="CW7" s="399"/>
      <c r="CX7" s="399"/>
      <c r="CY7" s="399"/>
      <c r="CZ7" s="399"/>
      <c r="DA7" s="399"/>
      <c r="DB7" s="399"/>
      <c r="DC7" s="399"/>
      <c r="DD7" s="399"/>
      <c r="DE7" s="399"/>
      <c r="DF7" s="399"/>
      <c r="DG7" s="399"/>
      <c r="DH7" s="399"/>
      <c r="DI7" s="399"/>
      <c r="DJ7" s="399"/>
      <c r="DK7" s="399"/>
      <c r="DL7" s="399"/>
    </row>
    <row r="8" spans="1:116" s="408" customFormat="1" ht="30" customHeight="1">
      <c r="A8" s="405"/>
      <c r="B8" s="1171" t="s">
        <v>4</v>
      </c>
      <c r="C8" s="1171"/>
      <c r="D8" s="1171"/>
      <c r="E8" s="1171"/>
      <c r="F8" s="1171"/>
      <c r="G8" s="1171"/>
      <c r="H8" s="1171"/>
      <c r="I8" s="402"/>
      <c r="J8" s="406"/>
      <c r="K8" s="402"/>
      <c r="L8" s="1172" t="str">
        <f>材料承諾願!F18</f>
        <v>甲府市○○-○-○</v>
      </c>
      <c r="M8" s="1172"/>
      <c r="N8" s="1172"/>
      <c r="O8" s="1172"/>
      <c r="P8" s="1172"/>
      <c r="Q8" s="1172"/>
      <c r="R8" s="1172"/>
      <c r="S8" s="1172"/>
      <c r="T8" s="1172"/>
      <c r="U8" s="1172"/>
      <c r="V8" s="1172"/>
      <c r="W8" s="1172"/>
      <c r="X8" s="1172"/>
      <c r="Y8" s="1172"/>
      <c r="Z8" s="1172"/>
      <c r="AA8" s="1172"/>
      <c r="AB8" s="1172"/>
      <c r="AC8" s="1172"/>
      <c r="AD8" s="1172"/>
      <c r="AE8" s="1172"/>
      <c r="AF8" s="1172"/>
      <c r="AG8" s="1172"/>
      <c r="AH8" s="1172"/>
      <c r="AI8" s="1172"/>
      <c r="AJ8" s="1172"/>
      <c r="AK8" s="1172"/>
      <c r="AL8" s="1172"/>
      <c r="AM8" s="1172"/>
      <c r="AN8" s="1172"/>
      <c r="AO8" s="1172"/>
      <c r="AP8" s="1172"/>
      <c r="AQ8" s="1172"/>
      <c r="AR8" s="1172"/>
      <c r="AS8" s="1172"/>
      <c r="AT8" s="1172"/>
      <c r="AU8" s="1172"/>
      <c r="AV8" s="1172"/>
      <c r="AW8" s="1172"/>
      <c r="AX8" s="1172"/>
      <c r="AY8" s="1172"/>
      <c r="AZ8" s="1172"/>
      <c r="BA8" s="1172"/>
      <c r="BB8" s="1172"/>
      <c r="BC8" s="1172"/>
      <c r="BD8" s="402"/>
      <c r="BE8" s="407"/>
      <c r="BP8" s="399"/>
      <c r="BQ8" s="399"/>
      <c r="BR8" s="399"/>
      <c r="BS8" s="399"/>
      <c r="BT8" s="399"/>
      <c r="BU8" s="399"/>
      <c r="BV8" s="399"/>
      <c r="BW8" s="399"/>
      <c r="BX8" s="399"/>
      <c r="BY8" s="399"/>
      <c r="BZ8" s="399"/>
      <c r="CA8" s="399"/>
      <c r="CB8" s="399"/>
      <c r="CC8" s="399"/>
      <c r="CD8" s="399"/>
      <c r="CE8" s="399"/>
      <c r="CF8" s="399"/>
      <c r="CG8" s="399"/>
      <c r="CH8" s="399"/>
      <c r="CI8" s="399"/>
      <c r="CJ8" s="399"/>
      <c r="CK8" s="399"/>
      <c r="CL8" s="399"/>
      <c r="CM8" s="399"/>
      <c r="CN8" s="399"/>
      <c r="CO8" s="399"/>
      <c r="CP8" s="399"/>
      <c r="CQ8" s="399"/>
      <c r="CR8" s="399"/>
      <c r="CS8" s="399"/>
      <c r="CT8" s="399"/>
      <c r="CU8" s="399"/>
      <c r="CV8" s="399"/>
      <c r="CW8" s="399"/>
      <c r="CX8" s="399"/>
      <c r="CY8" s="399"/>
      <c r="CZ8" s="399"/>
      <c r="DA8" s="399"/>
      <c r="DB8" s="399"/>
      <c r="DC8" s="399"/>
      <c r="DD8" s="399"/>
      <c r="DE8" s="399"/>
      <c r="DF8" s="399"/>
      <c r="DG8" s="399"/>
      <c r="DH8" s="399"/>
      <c r="DI8" s="399"/>
      <c r="DJ8" s="399"/>
      <c r="DK8" s="399"/>
      <c r="DL8" s="399"/>
    </row>
    <row r="9" spans="1:116" s="408" customFormat="1" ht="30" customHeight="1">
      <c r="A9" s="405"/>
      <c r="B9" s="1171" t="s">
        <v>57</v>
      </c>
      <c r="C9" s="1171"/>
      <c r="D9" s="1171"/>
      <c r="E9" s="1171"/>
      <c r="F9" s="1171"/>
      <c r="G9" s="1171"/>
      <c r="H9" s="1171"/>
      <c r="I9" s="402"/>
      <c r="J9" s="409"/>
      <c r="K9" s="403"/>
      <c r="L9" s="1189" t="str">
        <f>材料承諾願!H10</f>
        <v>株式会社 甲府工務店</v>
      </c>
      <c r="M9" s="1189"/>
      <c r="N9" s="1189"/>
      <c r="O9" s="1189"/>
      <c r="P9" s="1189"/>
      <c r="Q9" s="1189"/>
      <c r="R9" s="1189"/>
      <c r="S9" s="1189"/>
      <c r="T9" s="1189"/>
      <c r="U9" s="1189"/>
      <c r="V9" s="1189"/>
      <c r="W9" s="1189"/>
      <c r="X9" s="1189"/>
      <c r="Y9" s="1189"/>
      <c r="Z9" s="1189"/>
      <c r="AA9" s="1189"/>
      <c r="AB9" s="1189"/>
      <c r="AC9" s="1189"/>
      <c r="AD9" s="1189"/>
      <c r="AE9" s="1189"/>
      <c r="AF9" s="1189"/>
      <c r="AG9" s="1189" t="str">
        <f>材料承諾願!H11</f>
        <v>代表取締役　甲府 太郎</v>
      </c>
      <c r="AH9" s="1189"/>
      <c r="AI9" s="1189"/>
      <c r="AJ9" s="1189"/>
      <c r="AK9" s="1189"/>
      <c r="AL9" s="1189"/>
      <c r="AM9" s="1189"/>
      <c r="AN9" s="1189"/>
      <c r="AO9" s="1189"/>
      <c r="AP9" s="1189"/>
      <c r="AQ9" s="1189"/>
      <c r="AR9" s="1189"/>
      <c r="AS9" s="1189"/>
      <c r="AT9" s="1189"/>
      <c r="AU9" s="1189"/>
      <c r="AV9" s="1189"/>
      <c r="AW9" s="1189"/>
      <c r="AX9" s="1189"/>
      <c r="AY9" s="1189"/>
      <c r="AZ9" s="1189"/>
      <c r="BA9" s="1189"/>
      <c r="BB9" s="1189"/>
      <c r="BC9" s="1189"/>
      <c r="BD9" s="403"/>
      <c r="BE9" s="404"/>
    </row>
    <row r="10" spans="1:116" s="408" customFormat="1" ht="18.75" customHeight="1">
      <c r="A10" s="410"/>
      <c r="B10" s="1208" t="s">
        <v>58</v>
      </c>
      <c r="C10" s="1208"/>
      <c r="D10" s="1208"/>
      <c r="E10" s="1208"/>
      <c r="F10" s="1208"/>
      <c r="G10" s="412"/>
      <c r="H10" s="412"/>
      <c r="I10" s="413"/>
      <c r="J10" s="411"/>
      <c r="K10" s="411"/>
      <c r="L10" s="411"/>
      <c r="M10" s="411"/>
      <c r="N10" s="411"/>
      <c r="O10" s="411"/>
      <c r="P10" s="414"/>
      <c r="Q10" s="414"/>
      <c r="R10" s="415"/>
      <c r="S10" s="415"/>
      <c r="T10" s="415"/>
      <c r="U10" s="415"/>
      <c r="V10" s="415"/>
      <c r="W10" s="415"/>
      <c r="X10" s="415"/>
      <c r="Y10" s="415"/>
      <c r="Z10" s="415"/>
      <c r="AA10" s="415"/>
      <c r="AB10" s="415"/>
      <c r="AC10" s="415"/>
      <c r="AD10" s="415"/>
      <c r="AE10" s="415"/>
      <c r="AF10" s="415"/>
      <c r="AG10" s="416"/>
      <c r="AH10" s="416"/>
      <c r="AI10" s="416"/>
      <c r="AJ10" s="411"/>
      <c r="AK10" s="411"/>
      <c r="AL10" s="411"/>
      <c r="AM10" s="411"/>
      <c r="AN10" s="411"/>
      <c r="AO10" s="411"/>
      <c r="AP10" s="411"/>
      <c r="AQ10" s="411"/>
      <c r="AR10" s="411"/>
      <c r="AS10" s="411"/>
      <c r="AT10" s="411"/>
      <c r="AU10" s="411"/>
      <c r="AV10" s="411"/>
      <c r="AW10" s="411"/>
      <c r="AX10" s="411"/>
      <c r="AY10" s="411"/>
      <c r="AZ10" s="411"/>
      <c r="BA10" s="411"/>
      <c r="BB10" s="411"/>
      <c r="BC10" s="411"/>
      <c r="BD10" s="411"/>
      <c r="BE10" s="417"/>
    </row>
    <row r="11" spans="1:116" s="408" customFormat="1" ht="288.75" customHeight="1">
      <c r="A11" s="418"/>
      <c r="B11" s="419"/>
      <c r="C11" s="419"/>
      <c r="D11" s="1190"/>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c r="AH11" s="1191"/>
      <c r="AI11" s="1191"/>
      <c r="AJ11" s="1191"/>
      <c r="AK11" s="1191"/>
      <c r="AL11" s="1191"/>
      <c r="AM11" s="1191"/>
      <c r="AN11" s="1191"/>
      <c r="AO11" s="1191"/>
      <c r="AP11" s="1191"/>
      <c r="AQ11" s="1191"/>
      <c r="AR11" s="1191"/>
      <c r="AS11" s="1191"/>
      <c r="AT11" s="1191"/>
      <c r="AU11" s="1191"/>
      <c r="AV11" s="1191"/>
      <c r="AW11" s="1191"/>
      <c r="AX11" s="1191"/>
      <c r="AY11" s="1191"/>
      <c r="AZ11" s="1191"/>
      <c r="BA11" s="1191"/>
      <c r="BB11" s="1191"/>
      <c r="BC11" s="1191"/>
      <c r="BD11" s="420"/>
      <c r="BE11" s="421"/>
    </row>
    <row r="12" spans="1:116" s="160" customFormat="1" ht="18.75" customHeight="1" thickBot="1">
      <c r="A12" s="230"/>
      <c r="B12" s="1181" t="s">
        <v>59</v>
      </c>
      <c r="C12" s="1182"/>
      <c r="D12" s="1182"/>
      <c r="E12" s="1182"/>
      <c r="F12" s="1182"/>
      <c r="G12" s="1209"/>
      <c r="H12" s="1209"/>
      <c r="I12" s="1209"/>
      <c r="J12" s="1210" t="s">
        <v>60</v>
      </c>
      <c r="K12" s="1211"/>
      <c r="L12" s="1211"/>
      <c r="M12" s="1211"/>
      <c r="N12" s="1211"/>
      <c r="O12" s="1211"/>
      <c r="P12" s="1211"/>
      <c r="Q12" s="1211"/>
      <c r="R12" s="1211"/>
      <c r="S12" s="1211"/>
      <c r="T12" s="1211"/>
      <c r="U12" s="1211"/>
      <c r="V12" s="423"/>
      <c r="W12" s="423"/>
      <c r="X12" s="423"/>
      <c r="Y12" s="423"/>
      <c r="Z12" s="423"/>
      <c r="AA12" s="423"/>
      <c r="AB12" s="423"/>
      <c r="AC12" s="423"/>
      <c r="AD12" s="423"/>
      <c r="AE12" s="423"/>
      <c r="AF12" s="423"/>
      <c r="AG12" s="424"/>
      <c r="AH12" s="424"/>
      <c r="AI12" s="424"/>
      <c r="AJ12" s="380"/>
      <c r="AK12" s="380"/>
      <c r="AL12" s="380"/>
      <c r="AM12" s="380"/>
      <c r="AN12" s="380"/>
      <c r="AO12" s="380"/>
      <c r="AP12" s="380"/>
      <c r="AQ12" s="380"/>
      <c r="AR12" s="380"/>
      <c r="AS12" s="380"/>
      <c r="AT12" s="380"/>
      <c r="AU12" s="380"/>
      <c r="AV12" s="380"/>
      <c r="AW12" s="380"/>
      <c r="AX12" s="380"/>
      <c r="AY12" s="380"/>
      <c r="AZ12" s="380"/>
      <c r="BA12" s="380"/>
      <c r="BB12" s="380"/>
      <c r="BC12" s="380"/>
      <c r="BD12" s="380"/>
      <c r="BE12" s="425"/>
    </row>
    <row r="13" spans="1:116" s="160" customFormat="1" ht="18.75" customHeight="1">
      <c r="A13" s="137"/>
      <c r="B13" s="1192" t="s">
        <v>61</v>
      </c>
      <c r="C13" s="1192"/>
      <c r="D13" s="1192"/>
      <c r="E13" s="231"/>
      <c r="F13" s="232"/>
      <c r="G13" s="1175" t="s">
        <v>49</v>
      </c>
      <c r="H13" s="1175"/>
      <c r="I13" s="231"/>
      <c r="J13" s="236"/>
      <c r="K13" s="148" t="s">
        <v>62</v>
      </c>
      <c r="L13" s="148"/>
      <c r="M13" s="148"/>
      <c r="N13" s="148"/>
      <c r="O13" s="148"/>
      <c r="P13" s="237"/>
      <c r="Q13" s="237"/>
      <c r="R13" s="238"/>
      <c r="S13" s="399"/>
      <c r="T13" s="1216" t="s">
        <v>124</v>
      </c>
      <c r="U13" s="1216"/>
      <c r="V13" s="1217" t="s">
        <v>207</v>
      </c>
      <c r="W13" s="1217"/>
      <c r="X13" s="1217"/>
      <c r="Y13" s="1217"/>
      <c r="Z13" s="1218" t="s">
        <v>124</v>
      </c>
      <c r="AA13" s="1218"/>
      <c r="AB13" s="1213" t="s">
        <v>209</v>
      </c>
      <c r="AC13" s="1213"/>
      <c r="AD13" s="1213"/>
      <c r="AE13" s="1213"/>
      <c r="AF13" s="1218" t="s">
        <v>124</v>
      </c>
      <c r="AG13" s="1218"/>
      <c r="AH13" s="1213" t="s">
        <v>210</v>
      </c>
      <c r="AI13" s="1213"/>
      <c r="AJ13" s="1213"/>
      <c r="AK13" s="1213"/>
      <c r="AL13" s="1218" t="s">
        <v>124</v>
      </c>
      <c r="AM13" s="1218"/>
      <c r="AN13" s="1213" t="s">
        <v>211</v>
      </c>
      <c r="AO13" s="1213"/>
      <c r="AP13" s="1213"/>
      <c r="AQ13" s="1213"/>
      <c r="AR13" s="1218" t="s">
        <v>124</v>
      </c>
      <c r="AS13" s="1218"/>
      <c r="AT13" s="1219" t="s">
        <v>212</v>
      </c>
      <c r="AU13" s="1219"/>
      <c r="AV13" s="1219"/>
      <c r="AW13" s="1219"/>
      <c r="AX13" s="1219"/>
      <c r="AY13" s="1219"/>
      <c r="AZ13" s="1219"/>
      <c r="BA13" s="1219"/>
      <c r="BB13" s="1219"/>
      <c r="BC13" s="1219"/>
      <c r="BD13" s="1219"/>
      <c r="BE13" s="150"/>
      <c r="BQ13" s="144"/>
      <c r="BR13" s="143"/>
      <c r="BS13" s="143"/>
      <c r="BT13" s="233"/>
      <c r="BU13" s="166" t="s">
        <v>64</v>
      </c>
      <c r="BV13" s="170"/>
      <c r="BW13" s="166"/>
      <c r="BX13" s="166"/>
      <c r="BY13" s="249"/>
      <c r="BZ13" s="166" t="s">
        <v>63</v>
      </c>
      <c r="CA13" s="249"/>
      <c r="CB13" s="249"/>
      <c r="CC13" s="249"/>
      <c r="CD13" s="249"/>
      <c r="CE13" s="166" t="s">
        <v>65</v>
      </c>
      <c r="CF13" s="166"/>
      <c r="CG13" s="166"/>
      <c r="CH13" s="166"/>
      <c r="CI13" s="166"/>
      <c r="CJ13" s="166" t="s">
        <v>66</v>
      </c>
      <c r="CK13" s="166"/>
      <c r="CL13" s="166"/>
      <c r="CM13" s="166"/>
      <c r="CN13" s="166"/>
      <c r="CO13" s="166" t="s">
        <v>55</v>
      </c>
      <c r="CP13" s="166"/>
      <c r="CQ13" s="166"/>
      <c r="CR13" s="166"/>
    </row>
    <row r="14" spans="1:116" s="160" customFormat="1" ht="18.75" customHeight="1">
      <c r="A14" s="234"/>
      <c r="B14" s="1193"/>
      <c r="C14" s="1193"/>
      <c r="D14" s="1193"/>
      <c r="E14" s="235"/>
      <c r="F14" s="236"/>
      <c r="G14" s="1176"/>
      <c r="H14" s="1176"/>
      <c r="I14" s="235"/>
      <c r="J14" s="236"/>
      <c r="K14" s="148"/>
      <c r="L14" s="148"/>
      <c r="M14" s="148"/>
      <c r="N14" s="148"/>
      <c r="O14" s="148"/>
      <c r="P14" s="237"/>
      <c r="Q14" s="237"/>
      <c r="R14" s="238"/>
      <c r="S14" s="426"/>
      <c r="T14" s="1216" t="s">
        <v>124</v>
      </c>
      <c r="U14" s="1216"/>
      <c r="V14" s="400" t="s">
        <v>208</v>
      </c>
      <c r="W14" s="400"/>
      <c r="X14" s="400"/>
      <c r="Y14" s="400"/>
      <c r="Z14" s="400"/>
      <c r="AA14" s="400"/>
      <c r="AB14" s="400"/>
      <c r="AC14" s="400"/>
      <c r="AD14" s="400"/>
      <c r="AE14" s="426"/>
      <c r="AF14" s="426"/>
      <c r="AG14" s="427"/>
      <c r="AH14" s="427"/>
      <c r="AI14" s="427"/>
      <c r="AJ14" s="400"/>
      <c r="AK14" s="400"/>
      <c r="AL14" s="400"/>
      <c r="AM14" s="400"/>
      <c r="AN14" s="400"/>
      <c r="AO14" s="400"/>
      <c r="AP14" s="400"/>
      <c r="AQ14" s="400"/>
      <c r="AR14" s="400"/>
      <c r="AS14" s="400"/>
      <c r="AT14" s="148"/>
      <c r="AU14" s="148"/>
      <c r="AV14" s="148"/>
      <c r="AW14" s="148"/>
      <c r="AX14" s="148"/>
      <c r="AY14" s="148"/>
      <c r="AZ14" s="148"/>
      <c r="BA14" s="148"/>
      <c r="BB14" s="148"/>
      <c r="BC14" s="148"/>
      <c r="BD14" s="148"/>
      <c r="BE14" s="150"/>
    </row>
    <row r="15" spans="1:116" s="160" customFormat="1" ht="51" customHeight="1">
      <c r="A15" s="234"/>
      <c r="B15" s="1193"/>
      <c r="C15" s="1193"/>
      <c r="D15" s="1193"/>
      <c r="E15" s="235"/>
      <c r="F15" s="159"/>
      <c r="G15" s="1177"/>
      <c r="H15" s="1177"/>
      <c r="I15" s="240"/>
      <c r="J15" s="159"/>
      <c r="K15" s="155"/>
      <c r="L15" s="1180" t="s">
        <v>40</v>
      </c>
      <c r="M15" s="1180"/>
      <c r="N15" s="1180"/>
      <c r="O15" s="1180"/>
      <c r="P15" s="1180"/>
      <c r="Q15" s="1180"/>
      <c r="R15" s="1180"/>
      <c r="S15" s="1180"/>
      <c r="T15" s="241"/>
      <c r="U15" s="241"/>
      <c r="V15" s="241"/>
      <c r="W15" s="241"/>
      <c r="X15" s="1185" t="str">
        <f>材料承諾願!G50</f>
        <v>澤田 祥太</v>
      </c>
      <c r="Y15" s="1185"/>
      <c r="Z15" s="1185"/>
      <c r="AA15" s="1185"/>
      <c r="AB15" s="1185"/>
      <c r="AC15" s="1185"/>
      <c r="AD15" s="1185"/>
      <c r="AE15" s="1185"/>
      <c r="AF15" s="1185"/>
      <c r="AG15" s="1185"/>
      <c r="AH15" s="242"/>
      <c r="AI15" s="428" t="s">
        <v>114</v>
      </c>
      <c r="AJ15" s="155"/>
      <c r="AK15" s="155"/>
      <c r="AL15" s="155"/>
      <c r="AM15" s="1168" t="s">
        <v>298</v>
      </c>
      <c r="AN15" s="1168"/>
      <c r="AO15" s="1168"/>
      <c r="AP15" s="1168"/>
      <c r="AQ15" s="1168"/>
      <c r="AR15" s="1168"/>
      <c r="AS15" s="1168" t="s">
        <v>51</v>
      </c>
      <c r="AT15" s="1168"/>
      <c r="AU15" s="1168"/>
      <c r="AV15" s="1168"/>
      <c r="AW15" s="1168"/>
      <c r="AX15" s="1168" t="s">
        <v>52</v>
      </c>
      <c r="AY15" s="1168"/>
      <c r="AZ15" s="1168"/>
      <c r="BA15" s="1168"/>
      <c r="BB15" s="1168"/>
      <c r="BC15" s="1168" t="s">
        <v>53</v>
      </c>
      <c r="BD15" s="1168"/>
      <c r="BE15" s="244"/>
    </row>
    <row r="16" spans="1:116" s="160" customFormat="1" ht="18.75" customHeight="1">
      <c r="A16" s="234"/>
      <c r="B16" s="1193"/>
      <c r="C16" s="1193"/>
      <c r="D16" s="1193"/>
      <c r="E16" s="235"/>
      <c r="F16" s="236"/>
      <c r="G16" s="1178" t="s">
        <v>0</v>
      </c>
      <c r="H16" s="1178"/>
      <c r="I16" s="235"/>
      <c r="J16" s="245"/>
      <c r="K16" s="166" t="s">
        <v>62</v>
      </c>
      <c r="L16" s="166"/>
      <c r="M16" s="166"/>
      <c r="N16" s="166"/>
      <c r="O16" s="166"/>
      <c r="P16" s="246"/>
      <c r="Q16" s="246"/>
      <c r="R16" s="247"/>
      <c r="S16" s="248"/>
      <c r="T16" s="1216" t="s">
        <v>124</v>
      </c>
      <c r="U16" s="1216"/>
      <c r="V16" s="1217" t="s">
        <v>213</v>
      </c>
      <c r="W16" s="1217"/>
      <c r="X16" s="1217"/>
      <c r="Y16" s="1217"/>
      <c r="Z16" s="1216" t="s">
        <v>124</v>
      </c>
      <c r="AA16" s="1216"/>
      <c r="AB16" s="1186" t="s">
        <v>210</v>
      </c>
      <c r="AC16" s="1186"/>
      <c r="AD16" s="1186"/>
      <c r="AE16" s="1186"/>
      <c r="AF16" s="1216" t="s">
        <v>124</v>
      </c>
      <c r="AG16" s="1216"/>
      <c r="AH16" s="1186" t="s">
        <v>214</v>
      </c>
      <c r="AI16" s="1186"/>
      <c r="AJ16" s="1186"/>
      <c r="AK16" s="1186"/>
      <c r="AL16" s="1216" t="s">
        <v>124</v>
      </c>
      <c r="AM16" s="1216"/>
      <c r="AN16" s="1186" t="s">
        <v>215</v>
      </c>
      <c r="AO16" s="1186"/>
      <c r="AP16" s="1186"/>
      <c r="AQ16" s="1186"/>
      <c r="AR16" s="1216" t="s">
        <v>124</v>
      </c>
      <c r="AS16" s="1216"/>
      <c r="AT16" s="1220" t="s">
        <v>216</v>
      </c>
      <c r="AU16" s="1220"/>
      <c r="AV16" s="1220"/>
      <c r="AW16" s="1220"/>
      <c r="AX16" s="1220"/>
      <c r="AY16" s="1220"/>
      <c r="AZ16" s="1220"/>
      <c r="BA16" s="1220"/>
      <c r="BB16" s="1220"/>
      <c r="BC16" s="1220"/>
      <c r="BD16" s="1220"/>
      <c r="BE16" s="229"/>
    </row>
    <row r="17" spans="1:57" s="160" customFormat="1" ht="18.75" customHeight="1">
      <c r="A17" s="234"/>
      <c r="B17" s="1193"/>
      <c r="C17" s="1193"/>
      <c r="D17" s="1193"/>
      <c r="E17" s="235"/>
      <c r="F17" s="236"/>
      <c r="G17" s="1176"/>
      <c r="H17" s="1176"/>
      <c r="I17" s="235"/>
      <c r="J17" s="236"/>
      <c r="K17" s="148"/>
      <c r="L17" s="148"/>
      <c r="M17" s="148"/>
      <c r="N17" s="148"/>
      <c r="O17" s="148"/>
      <c r="P17" s="237"/>
      <c r="Q17" s="237"/>
      <c r="R17" s="238"/>
      <c r="S17" s="238"/>
      <c r="T17" s="1216" t="s">
        <v>124</v>
      </c>
      <c r="U17" s="1216"/>
      <c r="V17" s="400" t="s">
        <v>208</v>
      </c>
      <c r="W17" s="400"/>
      <c r="X17" s="400"/>
      <c r="Y17" s="400"/>
      <c r="Z17" s="400"/>
      <c r="AA17" s="400"/>
      <c r="AB17" s="400"/>
      <c r="AC17" s="400"/>
      <c r="AD17" s="400"/>
      <c r="AE17" s="426"/>
      <c r="AF17" s="426"/>
      <c r="AG17" s="427"/>
      <c r="AH17" s="427"/>
      <c r="AI17" s="427"/>
      <c r="AJ17" s="400"/>
      <c r="AK17" s="400"/>
      <c r="AL17" s="400"/>
      <c r="AM17" s="400"/>
      <c r="AN17" s="400"/>
      <c r="AO17" s="400"/>
      <c r="AP17" s="400"/>
      <c r="AQ17" s="400"/>
      <c r="AR17" s="400"/>
      <c r="AS17" s="400"/>
      <c r="AT17" s="148"/>
      <c r="AU17" s="148"/>
      <c r="AV17" s="148"/>
      <c r="AW17" s="148"/>
      <c r="AX17" s="148"/>
      <c r="AY17" s="148"/>
      <c r="AZ17" s="148"/>
      <c r="BA17" s="148"/>
      <c r="BB17" s="148"/>
      <c r="BC17" s="148"/>
      <c r="BD17" s="148"/>
      <c r="BE17" s="150"/>
    </row>
    <row r="18" spans="1:57" s="160" customFormat="1" ht="26.25" customHeight="1">
      <c r="A18" s="234"/>
      <c r="B18" s="1193"/>
      <c r="C18" s="1193"/>
      <c r="D18" s="1193"/>
      <c r="E18" s="235"/>
      <c r="F18" s="236"/>
      <c r="G18" s="1176"/>
      <c r="H18" s="1176"/>
      <c r="I18" s="235"/>
      <c r="J18" s="236"/>
      <c r="K18" s="148"/>
      <c r="L18" s="1183" t="s">
        <v>67</v>
      </c>
      <c r="M18" s="1183"/>
      <c r="N18" s="1183"/>
      <c r="O18" s="1183"/>
      <c r="P18" s="1183"/>
      <c r="Q18" s="1183"/>
      <c r="R18" s="1183"/>
      <c r="S18" s="1183"/>
      <c r="T18" s="1183"/>
      <c r="U18" s="1183"/>
      <c r="V18" s="1183"/>
      <c r="W18" s="238"/>
      <c r="X18" s="1184" t="str">
        <f>取説・目次!G30</f>
        <v>甲府 花子</v>
      </c>
      <c r="Y18" s="1184"/>
      <c r="Z18" s="1184"/>
      <c r="AA18" s="1184"/>
      <c r="AB18" s="1184"/>
      <c r="AC18" s="1184"/>
      <c r="AD18" s="1184"/>
      <c r="AE18" s="1184"/>
      <c r="AF18" s="1184"/>
      <c r="AG18" s="1184"/>
      <c r="AH18" s="239"/>
      <c r="AI18" s="243" t="s">
        <v>68</v>
      </c>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50"/>
    </row>
    <row r="19" spans="1:57" s="160" customFormat="1" ht="26.25" customHeight="1" thickBot="1">
      <c r="A19" s="250"/>
      <c r="B19" s="1194"/>
      <c r="C19" s="1194"/>
      <c r="D19" s="1194"/>
      <c r="E19" s="251"/>
      <c r="F19" s="252"/>
      <c r="G19" s="1179"/>
      <c r="H19" s="1179"/>
      <c r="I19" s="251"/>
      <c r="J19" s="252"/>
      <c r="K19" s="253"/>
      <c r="L19" s="1169" t="s">
        <v>69</v>
      </c>
      <c r="M19" s="1169"/>
      <c r="N19" s="1169"/>
      <c r="O19" s="1169"/>
      <c r="P19" s="1169"/>
      <c r="Q19" s="1169"/>
      <c r="R19" s="1169"/>
      <c r="S19" s="1169"/>
      <c r="T19" s="1169"/>
      <c r="U19" s="1169"/>
      <c r="V19" s="1169"/>
      <c r="W19" s="254"/>
      <c r="X19" s="1207" t="str">
        <f>取説・目次!H31</f>
        <v>甲府 一郎</v>
      </c>
      <c r="Y19" s="1207"/>
      <c r="Z19" s="1207"/>
      <c r="AA19" s="1207"/>
      <c r="AB19" s="1207"/>
      <c r="AC19" s="1207"/>
      <c r="AD19" s="1207"/>
      <c r="AE19" s="1207"/>
      <c r="AF19" s="1207"/>
      <c r="AG19" s="1207"/>
      <c r="AH19" s="255"/>
      <c r="AI19" s="256" t="s">
        <v>70</v>
      </c>
      <c r="AJ19" s="253"/>
      <c r="AK19" s="253"/>
      <c r="AL19" s="253"/>
      <c r="AM19" s="1174" t="s">
        <v>299</v>
      </c>
      <c r="AN19" s="1174"/>
      <c r="AO19" s="1174"/>
      <c r="AP19" s="1174"/>
      <c r="AQ19" s="1174"/>
      <c r="AR19" s="1174"/>
      <c r="AS19" s="1174" t="s">
        <v>51</v>
      </c>
      <c r="AT19" s="1174"/>
      <c r="AU19" s="1174"/>
      <c r="AV19" s="1174"/>
      <c r="AW19" s="1174"/>
      <c r="AX19" s="1174" t="s">
        <v>52</v>
      </c>
      <c r="AY19" s="1174"/>
      <c r="AZ19" s="1174"/>
      <c r="BA19" s="1174"/>
      <c r="BB19" s="1174"/>
      <c r="BC19" s="1174" t="s">
        <v>53</v>
      </c>
      <c r="BD19" s="1174"/>
      <c r="BE19" s="257"/>
    </row>
    <row r="20" spans="1:57" ht="18.75" customHeight="1">
      <c r="A20" s="218"/>
      <c r="B20" s="218"/>
      <c r="C20" s="147" t="s">
        <v>71</v>
      </c>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9"/>
      <c r="AO20" s="219"/>
      <c r="AP20" s="219"/>
      <c r="AQ20" s="219"/>
      <c r="AR20" s="219"/>
      <c r="AS20" s="219"/>
      <c r="AT20" s="219"/>
      <c r="AU20" s="219"/>
      <c r="AV20" s="219"/>
      <c r="AW20" s="219"/>
      <c r="AX20" s="219"/>
      <c r="AY20" s="219"/>
      <c r="AZ20" s="219"/>
      <c r="BA20" s="219"/>
      <c r="BB20" s="219"/>
      <c r="BC20" s="219"/>
      <c r="BD20" s="219"/>
      <c r="BE20" s="218"/>
    </row>
  </sheetData>
  <mergeCells count="94">
    <mergeCell ref="AL16:AM16"/>
    <mergeCell ref="AN16:AQ16"/>
    <mergeCell ref="AR16:AS16"/>
    <mergeCell ref="T17:U17"/>
    <mergeCell ref="AT13:BD13"/>
    <mergeCell ref="AT16:BD16"/>
    <mergeCell ref="AL13:AM13"/>
    <mergeCell ref="AN13:AQ13"/>
    <mergeCell ref="AR13:AS13"/>
    <mergeCell ref="T14:U14"/>
    <mergeCell ref="T16:U16"/>
    <mergeCell ref="V16:Y16"/>
    <mergeCell ref="Z16:AA16"/>
    <mergeCell ref="AB16:AE16"/>
    <mergeCell ref="AF16:AG16"/>
    <mergeCell ref="T13:U13"/>
    <mergeCell ref="V13:Y13"/>
    <mergeCell ref="Z13:AA13"/>
    <mergeCell ref="AB13:AE13"/>
    <mergeCell ref="AF13:AG13"/>
    <mergeCell ref="AH13:AK13"/>
    <mergeCell ref="AS4:AT4"/>
    <mergeCell ref="AP4:AR4"/>
    <mergeCell ref="AM4:AO4"/>
    <mergeCell ref="M4:Q4"/>
    <mergeCell ref="U4:Y4"/>
    <mergeCell ref="AD5:AE5"/>
    <mergeCell ref="AF5:AH5"/>
    <mergeCell ref="AI5:AJ5"/>
    <mergeCell ref="S4:T4"/>
    <mergeCell ref="AN5:AO5"/>
    <mergeCell ref="Y5:Z5"/>
    <mergeCell ref="T5:U5"/>
    <mergeCell ref="Q5:S5"/>
    <mergeCell ref="J5:K5"/>
    <mergeCell ref="L9:AF9"/>
    <mergeCell ref="B7:H7"/>
    <mergeCell ref="AA5:AC5"/>
    <mergeCell ref="B10:F10"/>
    <mergeCell ref="B8:H8"/>
    <mergeCell ref="G12:I12"/>
    <mergeCell ref="J12:U12"/>
    <mergeCell ref="B5:H5"/>
    <mergeCell ref="V5:X5"/>
    <mergeCell ref="B13:D19"/>
    <mergeCell ref="O5:P5"/>
    <mergeCell ref="AQ1:BB1"/>
    <mergeCell ref="AN2:AS2"/>
    <mergeCell ref="AT2:AY2"/>
    <mergeCell ref="AZ2:BE2"/>
    <mergeCell ref="A1:AM3"/>
    <mergeCell ref="B4:H4"/>
    <mergeCell ref="AX4:AY4"/>
    <mergeCell ref="X19:AG19"/>
    <mergeCell ref="AS5:AT5"/>
    <mergeCell ref="AZ15:BB15"/>
    <mergeCell ref="AS15:AT15"/>
    <mergeCell ref="AU15:AW15"/>
    <mergeCell ref="L7:BC7"/>
    <mergeCell ref="AP15:AR15"/>
    <mergeCell ref="AU5:AX5"/>
    <mergeCell ref="AG9:BC9"/>
    <mergeCell ref="D11:BC11"/>
    <mergeCell ref="AM15:AO15"/>
    <mergeCell ref="L18:V18"/>
    <mergeCell ref="X18:AG18"/>
    <mergeCell ref="X15:AG15"/>
    <mergeCell ref="AZ19:BB19"/>
    <mergeCell ref="AM19:AO19"/>
    <mergeCell ref="AS19:AT19"/>
    <mergeCell ref="AU19:AW19"/>
    <mergeCell ref="AX19:AY19"/>
    <mergeCell ref="AP19:AR19"/>
    <mergeCell ref="AH16:AK16"/>
    <mergeCell ref="BC4:BD4"/>
    <mergeCell ref="AZ4:BB4"/>
    <mergeCell ref="B9:H9"/>
    <mergeCell ref="L8:BC8"/>
    <mergeCell ref="BC19:BD19"/>
    <mergeCell ref="G13:H15"/>
    <mergeCell ref="G16:H19"/>
    <mergeCell ref="L15:S15"/>
    <mergeCell ref="AX15:AY15"/>
    <mergeCell ref="B12:F12"/>
    <mergeCell ref="AU4:AW4"/>
    <mergeCell ref="AK5:AM5"/>
    <mergeCell ref="BC15:BD15"/>
    <mergeCell ref="L19:V19"/>
    <mergeCell ref="AD4:AJ4"/>
    <mergeCell ref="B6:H6"/>
    <mergeCell ref="L6:BC6"/>
    <mergeCell ref="L5:N5"/>
    <mergeCell ref="AP5:AR5"/>
    <mergeCell ref="K4:L4"/>
  </mergeCells>
  <phoneticPr fontId="3"/>
  <dataValidations count="1">
    <dataValidation type="list" allowBlank="1" showInputMessage="1" showErrorMessage="1" sqref="S4:T4 J5:K5 O5:P5 T5:U5 Y5:Z5 AD5:AE5 AI5:AJ5 AN5:AO5 AS5:AT5 K4:L4 T13:U14 Z13:AA13 AF13:AG13 AL13:AM13 AR13:AS13 T16:U17 Z16:AA16 AF16:AG16 AL16:AM16 AR16:AS16">
      <formula1>"□,☑"</formula1>
    </dataValidation>
  </dataValidations>
  <hyperlinks>
    <hyperlink ref="BG1" location="取説・目次!A1" display="取説・目次へ戻る"/>
  </hyperlinks>
  <pageMargins left="0.98425196850393704" right="0.19685039370078741" top="0.78740157480314965" bottom="0.78740157480314965" header="0.51181102362204722" footer="0.51181102362204722"/>
  <pageSetup paperSize="9" scale="9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66FFCC"/>
  </sheetPr>
  <dimension ref="A1:N25"/>
  <sheetViews>
    <sheetView view="pageBreakPreview" zoomScaleNormal="100" zoomScaleSheetLayoutView="100" workbookViewId="0">
      <selection activeCell="J1" sqref="J1"/>
    </sheetView>
  </sheetViews>
  <sheetFormatPr defaultRowHeight="17.25"/>
  <cols>
    <col min="1" max="1" width="12.625" style="62" customWidth="1"/>
    <col min="2" max="2" width="17.75" style="62" customWidth="1"/>
    <col min="3" max="9" width="9" style="62"/>
    <col min="10" max="10" width="20.25" style="62" bestFit="1" customWidth="1"/>
    <col min="11" max="16384" width="9" style="62"/>
  </cols>
  <sheetData>
    <row r="1" spans="1:14" ht="30" customHeight="1">
      <c r="F1" s="1225" t="s">
        <v>243</v>
      </c>
      <c r="G1" s="1225"/>
      <c r="H1" s="1225"/>
      <c r="I1" s="1225"/>
      <c r="J1" s="596" t="s">
        <v>383</v>
      </c>
      <c r="N1" s="645"/>
    </row>
    <row r="2" spans="1:14" ht="30" customHeight="1">
      <c r="J2" s="596"/>
    </row>
    <row r="3" spans="1:14" ht="30" customHeight="1">
      <c r="A3" s="63"/>
      <c r="B3" s="1229" t="str">
        <f>材料承諾願!F16</f>
        <v>○○○○○○工事</v>
      </c>
      <c r="C3" s="1229"/>
      <c r="D3" s="1229"/>
      <c r="E3" s="1229"/>
      <c r="F3" s="1229"/>
      <c r="G3" s="1229"/>
      <c r="H3" s="1229"/>
    </row>
    <row r="4" spans="1:14" ht="30" customHeight="1">
      <c r="A4" s="63"/>
      <c r="B4" s="1230" t="s">
        <v>132</v>
      </c>
      <c r="C4" s="1230"/>
      <c r="D4" s="1230"/>
      <c r="E4" s="1230"/>
      <c r="F4" s="1230"/>
      <c r="G4" s="1230"/>
      <c r="H4" s="1230"/>
    </row>
    <row r="5" spans="1:14" ht="30" customHeight="1">
      <c r="A5" s="63"/>
      <c r="B5" s="1230" t="s">
        <v>133</v>
      </c>
      <c r="C5" s="1230"/>
      <c r="D5" s="1230"/>
      <c r="E5" s="1230"/>
      <c r="F5" s="1230"/>
      <c r="G5" s="1230"/>
      <c r="H5" s="1230"/>
    </row>
    <row r="6" spans="1:14" ht="30" customHeight="1">
      <c r="A6" s="64"/>
      <c r="B6" s="64"/>
      <c r="C6" s="64"/>
      <c r="D6" s="64"/>
      <c r="E6" s="64"/>
      <c r="F6" s="64"/>
      <c r="G6" s="65"/>
      <c r="H6" s="65"/>
    </row>
    <row r="7" spans="1:14" ht="30" customHeight="1">
      <c r="A7" s="64"/>
      <c r="B7" s="64"/>
      <c r="C7" s="64"/>
      <c r="D7" s="64"/>
      <c r="E7" s="64"/>
      <c r="F7" s="64"/>
      <c r="G7" s="65"/>
      <c r="H7" s="65"/>
    </row>
    <row r="8" spans="1:14" ht="30" customHeight="1"/>
    <row r="9" spans="1:14" ht="30" customHeight="1">
      <c r="C9" s="1227" t="s">
        <v>77</v>
      </c>
      <c r="D9" s="1227"/>
      <c r="E9" s="1227"/>
      <c r="F9" s="1227"/>
    </row>
    <row r="10" spans="1:14" ht="30" customHeight="1"/>
    <row r="11" spans="1:14" ht="30" customHeight="1"/>
    <row r="12" spans="1:14" ht="30" customHeight="1"/>
    <row r="13" spans="1:14" ht="30" customHeight="1">
      <c r="B13" s="64"/>
    </row>
    <row r="14" spans="1:14" s="66" customFormat="1" ht="30" customHeight="1">
      <c r="B14" s="67" t="s">
        <v>78</v>
      </c>
      <c r="C14" s="1228" t="str">
        <f>材料承諾願!H10</f>
        <v>株式会社 甲府工務店</v>
      </c>
      <c r="D14" s="1228"/>
      <c r="E14" s="1228"/>
      <c r="F14" s="1228"/>
      <c r="G14" s="1228"/>
      <c r="H14" s="1228"/>
    </row>
    <row r="15" spans="1:14" s="66" customFormat="1" ht="30" customHeight="1">
      <c r="B15" s="68" t="s">
        <v>74</v>
      </c>
      <c r="C15" s="1233" t="str">
        <f>取説・目次!G30</f>
        <v>甲府 花子</v>
      </c>
      <c r="D15" s="1234"/>
      <c r="E15" s="1234"/>
      <c r="F15" s="1234"/>
      <c r="G15" s="1234"/>
      <c r="H15" s="82" t="s">
        <v>123</v>
      </c>
    </row>
    <row r="16" spans="1:14" s="66" customFormat="1" ht="30" customHeight="1">
      <c r="B16" s="67" t="s">
        <v>79</v>
      </c>
      <c r="C16" s="1226"/>
      <c r="D16" s="1226"/>
      <c r="E16" s="1226"/>
      <c r="F16" s="1226"/>
      <c r="G16" s="1226"/>
      <c r="H16" s="1226"/>
    </row>
    <row r="17" spans="1:10" s="66" customFormat="1" ht="30" customHeight="1">
      <c r="B17" s="68" t="s">
        <v>74</v>
      </c>
      <c r="C17" s="1231"/>
      <c r="D17" s="1232"/>
      <c r="E17" s="1232"/>
      <c r="F17" s="1232"/>
      <c r="G17" s="1232"/>
      <c r="H17" s="82" t="s">
        <v>123</v>
      </c>
    </row>
    <row r="18" spans="1:10" s="66" customFormat="1" ht="30" customHeight="1">
      <c r="B18" s="67" t="s">
        <v>80</v>
      </c>
      <c r="C18" s="1226"/>
      <c r="D18" s="1226"/>
      <c r="E18" s="1226"/>
      <c r="F18" s="1226"/>
      <c r="G18" s="1226"/>
      <c r="H18" s="1226"/>
    </row>
    <row r="19" spans="1:10" s="66" customFormat="1" ht="30" customHeight="1">
      <c r="B19" s="68" t="s">
        <v>74</v>
      </c>
      <c r="C19" s="1231"/>
      <c r="D19" s="1232"/>
      <c r="E19" s="1232"/>
      <c r="F19" s="1232"/>
      <c r="G19" s="1232"/>
      <c r="H19" s="82" t="s">
        <v>123</v>
      </c>
    </row>
    <row r="20" spans="1:10" s="66" customFormat="1" ht="30" customHeight="1"/>
    <row r="21" spans="1:10" s="66" customFormat="1" ht="30" customHeight="1"/>
    <row r="22" spans="1:10" s="66" customFormat="1" ht="30" customHeight="1">
      <c r="A22" s="1237" t="s">
        <v>46</v>
      </c>
      <c r="B22" s="1237"/>
      <c r="C22" s="1222" t="s">
        <v>43</v>
      </c>
      <c r="D22" s="1222"/>
      <c r="E22" s="1222"/>
      <c r="F22" s="1222" t="s">
        <v>81</v>
      </c>
      <c r="G22" s="1222"/>
      <c r="H22" s="1222"/>
      <c r="I22" s="69" t="s">
        <v>13</v>
      </c>
      <c r="J22" s="70"/>
    </row>
    <row r="23" spans="1:10" s="66" customFormat="1" ht="30" customHeight="1">
      <c r="A23" s="1237"/>
      <c r="B23" s="1237"/>
      <c r="C23" s="1236"/>
      <c r="D23" s="1236"/>
      <c r="E23" s="1236"/>
      <c r="F23" s="1223"/>
      <c r="G23" s="1223"/>
      <c r="H23" s="1223"/>
      <c r="I23" s="1224"/>
      <c r="J23" s="1221"/>
    </row>
    <row r="24" spans="1:10" s="66" customFormat="1" ht="30" customHeight="1">
      <c r="A24" s="1238" t="s">
        <v>300</v>
      </c>
      <c r="B24" s="1239"/>
      <c r="C24" s="1236"/>
      <c r="D24" s="1236"/>
      <c r="E24" s="1236"/>
      <c r="F24" s="1223"/>
      <c r="G24" s="1223"/>
      <c r="H24" s="1223"/>
      <c r="I24" s="1224"/>
      <c r="J24" s="1221"/>
    </row>
    <row r="25" spans="1:10" s="66" customFormat="1" ht="30" customHeight="1">
      <c r="A25" s="72"/>
      <c r="B25" s="75" t="str">
        <f>IF(取説・目次!G37="甲府地区広域行政事務組合","","甲府市役所")</f>
        <v>甲府市役所</v>
      </c>
      <c r="C25" s="1235" t="str">
        <f>材料承諾願!E46</f>
        <v>教育部 教育総室 教育施設課</v>
      </c>
      <c r="D25" s="1235"/>
      <c r="E25" s="1235"/>
      <c r="F25" s="1235"/>
      <c r="G25" s="73"/>
      <c r="H25" s="73"/>
      <c r="I25" s="74"/>
      <c r="J25" s="71"/>
    </row>
  </sheetData>
  <mergeCells count="24">
    <mergeCell ref="C19:G19"/>
    <mergeCell ref="C25:F25"/>
    <mergeCell ref="C23:C24"/>
    <mergeCell ref="A22:B23"/>
    <mergeCell ref="A24:B24"/>
    <mergeCell ref="D23:D24"/>
    <mergeCell ref="E23:E24"/>
    <mergeCell ref="C22:E22"/>
    <mergeCell ref="F1:I1"/>
    <mergeCell ref="C18:H18"/>
    <mergeCell ref="C9:F9"/>
    <mergeCell ref="C14:H14"/>
    <mergeCell ref="C16:H16"/>
    <mergeCell ref="B3:H3"/>
    <mergeCell ref="B4:H4"/>
    <mergeCell ref="C17:G17"/>
    <mergeCell ref="B5:H5"/>
    <mergeCell ref="C15:G15"/>
    <mergeCell ref="J23:J24"/>
    <mergeCell ref="F22:H22"/>
    <mergeCell ref="F23:F24"/>
    <mergeCell ref="G23:G24"/>
    <mergeCell ref="H23:H24"/>
    <mergeCell ref="I23:I24"/>
  </mergeCells>
  <phoneticPr fontId="3"/>
  <hyperlinks>
    <hyperlink ref="J1" location="取説・目次!A1" display="取説・目次へ戻る"/>
  </hyperlinks>
  <printOptions horizontalCentered="1" verticalCentered="1"/>
  <pageMargins left="0.78740157480314965" right="0.19685039370078741"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66FFCC"/>
  </sheetPr>
  <dimension ref="A1:BF26"/>
  <sheetViews>
    <sheetView view="pageBreakPreview" zoomScaleNormal="100" zoomScaleSheetLayoutView="100" workbookViewId="0">
      <selection activeCell="BF1" sqref="BF1"/>
    </sheetView>
  </sheetViews>
  <sheetFormatPr defaultColWidth="1.625" defaultRowHeight="13.5"/>
  <cols>
    <col min="1" max="57" width="1.625" style="134" customWidth="1"/>
    <col min="58" max="58" width="20.25" style="134" bestFit="1" customWidth="1"/>
    <col min="59" max="63" width="1.625" style="134" customWidth="1"/>
    <col min="64" max="64" width="1.875" style="134" customWidth="1"/>
    <col min="65" max="16384" width="1.625" style="134"/>
  </cols>
  <sheetData>
    <row r="1" spans="1:58" ht="20.25" customHeight="1">
      <c r="A1" s="1201" t="s">
        <v>73</v>
      </c>
      <c r="B1" s="1201"/>
      <c r="C1" s="1201"/>
      <c r="D1" s="1201"/>
      <c r="E1" s="1201"/>
      <c r="F1" s="1201"/>
      <c r="G1" s="1201"/>
      <c r="H1" s="1201"/>
      <c r="I1" s="1201"/>
      <c r="J1" s="1201"/>
      <c r="K1" s="1201"/>
      <c r="L1" s="1201"/>
      <c r="M1" s="1201"/>
      <c r="N1" s="1202"/>
      <c r="O1" s="1201"/>
      <c r="P1" s="1201"/>
      <c r="Q1" s="1201"/>
      <c r="R1" s="1201"/>
      <c r="S1" s="1201"/>
      <c r="T1" s="1201"/>
      <c r="U1" s="1201"/>
      <c r="V1" s="1201"/>
      <c r="W1" s="1201"/>
      <c r="X1" s="1201"/>
      <c r="Y1" s="1201"/>
      <c r="Z1" s="1201"/>
      <c r="AA1" s="1201"/>
      <c r="AB1" s="1201"/>
      <c r="AC1" s="1201"/>
      <c r="AD1" s="1201"/>
      <c r="AE1" s="1201"/>
      <c r="AF1" s="1201"/>
      <c r="AG1" s="1201"/>
      <c r="AH1" s="1201"/>
      <c r="AI1" s="1201"/>
      <c r="AJ1" s="1201"/>
      <c r="AK1" s="1201"/>
      <c r="AL1" s="1201"/>
      <c r="AM1" s="1203"/>
      <c r="AN1" s="220"/>
      <c r="AO1" s="221"/>
      <c r="AP1" s="221"/>
      <c r="AQ1" s="1195" t="s">
        <v>46</v>
      </c>
      <c r="AR1" s="1195"/>
      <c r="AS1" s="1195"/>
      <c r="AT1" s="1195"/>
      <c r="AU1" s="1195"/>
      <c r="AV1" s="1195"/>
      <c r="AW1" s="1195"/>
      <c r="AX1" s="1195"/>
      <c r="AY1" s="1195"/>
      <c r="AZ1" s="1195"/>
      <c r="BA1" s="1195"/>
      <c r="BB1" s="1195"/>
      <c r="BC1" s="221"/>
      <c r="BD1" s="221"/>
      <c r="BE1" s="222"/>
      <c r="BF1" s="596" t="s">
        <v>383</v>
      </c>
    </row>
    <row r="2" spans="1:58" ht="15" customHeight="1">
      <c r="A2" s="1201"/>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c r="AH2" s="1201"/>
      <c r="AI2" s="1201"/>
      <c r="AJ2" s="1201"/>
      <c r="AK2" s="1201"/>
      <c r="AL2" s="1201"/>
      <c r="AM2" s="1203"/>
      <c r="AN2" s="1196" t="s">
        <v>44</v>
      </c>
      <c r="AO2" s="1197"/>
      <c r="AP2" s="1197"/>
      <c r="AQ2" s="1197"/>
      <c r="AR2" s="1197"/>
      <c r="AS2" s="1198"/>
      <c r="AT2" s="1199" t="s">
        <v>47</v>
      </c>
      <c r="AU2" s="1197"/>
      <c r="AV2" s="1197"/>
      <c r="AW2" s="1197"/>
      <c r="AX2" s="1197"/>
      <c r="AY2" s="1198"/>
      <c r="AZ2" s="1199" t="s">
        <v>13</v>
      </c>
      <c r="BA2" s="1197"/>
      <c r="BB2" s="1197"/>
      <c r="BC2" s="1197"/>
      <c r="BD2" s="1197"/>
      <c r="BE2" s="1200"/>
      <c r="BF2" s="596"/>
    </row>
    <row r="3" spans="1:58" ht="45" customHeight="1" thickBot="1">
      <c r="A3" s="1201"/>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3"/>
      <c r="AN3" s="258"/>
      <c r="AO3" s="259"/>
      <c r="AP3" s="259"/>
      <c r="AQ3" s="259"/>
      <c r="AR3" s="259"/>
      <c r="AS3" s="260"/>
      <c r="AT3" s="261"/>
      <c r="AU3" s="259"/>
      <c r="AV3" s="259"/>
      <c r="AW3" s="259"/>
      <c r="AX3" s="259"/>
      <c r="AY3" s="260"/>
      <c r="AZ3" s="261"/>
      <c r="BA3" s="259"/>
      <c r="BB3" s="259"/>
      <c r="BC3" s="259"/>
      <c r="BD3" s="259"/>
      <c r="BE3" s="262"/>
    </row>
    <row r="4" spans="1:58" s="160" customFormat="1" ht="30" customHeight="1">
      <c r="A4" s="263"/>
      <c r="B4" s="1195" t="s">
        <v>3</v>
      </c>
      <c r="C4" s="1195"/>
      <c r="D4" s="1195"/>
      <c r="E4" s="1195"/>
      <c r="F4" s="1195"/>
      <c r="G4" s="1195"/>
      <c r="H4" s="1195"/>
      <c r="I4" s="264"/>
      <c r="J4" s="265"/>
      <c r="K4" s="264"/>
      <c r="L4" s="1243" t="str">
        <f>材料承諾願!F16</f>
        <v>○○○○○○工事</v>
      </c>
      <c r="M4" s="1243"/>
      <c r="N4" s="1243"/>
      <c r="O4" s="1243"/>
      <c r="P4" s="1243"/>
      <c r="Q4" s="1243"/>
      <c r="R4" s="1243"/>
      <c r="S4" s="1243"/>
      <c r="T4" s="1243"/>
      <c r="U4" s="1243"/>
      <c r="V4" s="1243"/>
      <c r="W4" s="1243"/>
      <c r="X4" s="1243"/>
      <c r="Y4" s="1243"/>
      <c r="Z4" s="1243"/>
      <c r="AA4" s="1243"/>
      <c r="AB4" s="1243"/>
      <c r="AC4" s="1243"/>
      <c r="AD4" s="1243"/>
      <c r="AE4" s="1243"/>
      <c r="AF4" s="1243"/>
      <c r="AG4" s="1243"/>
      <c r="AH4" s="1243"/>
      <c r="AI4" s="1243"/>
      <c r="AJ4" s="1243"/>
      <c r="AK4" s="1243"/>
      <c r="AL4" s="1243"/>
      <c r="AM4" s="1243"/>
      <c r="AN4" s="1243"/>
      <c r="AO4" s="1243"/>
      <c r="AP4" s="1243"/>
      <c r="AQ4" s="1243"/>
      <c r="AR4" s="1243"/>
      <c r="AS4" s="1243"/>
      <c r="AT4" s="1243"/>
      <c r="AU4" s="1243"/>
      <c r="AV4" s="1243"/>
      <c r="AW4" s="1243"/>
      <c r="AX4" s="1243"/>
      <c r="AY4" s="1243"/>
      <c r="AZ4" s="1243"/>
      <c r="BA4" s="1243"/>
      <c r="BB4" s="1243"/>
      <c r="BC4" s="1243"/>
      <c r="BD4" s="264"/>
      <c r="BE4" s="266"/>
    </row>
    <row r="5" spans="1:58" s="160" customFormat="1" ht="30" customHeight="1">
      <c r="A5" s="161"/>
      <c r="B5" s="1251" t="s">
        <v>4</v>
      </c>
      <c r="C5" s="1251"/>
      <c r="D5" s="1251"/>
      <c r="E5" s="1251"/>
      <c r="F5" s="1251"/>
      <c r="G5" s="1251"/>
      <c r="H5" s="1251"/>
      <c r="I5" s="162"/>
      <c r="J5" s="163"/>
      <c r="K5" s="162"/>
      <c r="L5" s="1242" t="str">
        <f>材料承諾願!F18</f>
        <v>甲府市○○-○-○</v>
      </c>
      <c r="M5" s="1242"/>
      <c r="N5" s="1242"/>
      <c r="O5" s="1242"/>
      <c r="P5" s="1242"/>
      <c r="Q5" s="1242"/>
      <c r="R5" s="1242"/>
      <c r="S5" s="1242"/>
      <c r="T5" s="1242"/>
      <c r="U5" s="1242"/>
      <c r="V5" s="1242"/>
      <c r="W5" s="1242"/>
      <c r="X5" s="1242"/>
      <c r="Y5" s="1242"/>
      <c r="Z5" s="1242"/>
      <c r="AA5" s="1242"/>
      <c r="AB5" s="1242"/>
      <c r="AC5" s="1242"/>
      <c r="AD5" s="1242"/>
      <c r="AE5" s="1242"/>
      <c r="AF5" s="1242"/>
      <c r="AG5" s="1242"/>
      <c r="AH5" s="1242"/>
      <c r="AI5" s="1242"/>
      <c r="AJ5" s="1242"/>
      <c r="AK5" s="1242"/>
      <c r="AL5" s="1242"/>
      <c r="AM5" s="1242"/>
      <c r="AN5" s="1242"/>
      <c r="AO5" s="1242"/>
      <c r="AP5" s="1242"/>
      <c r="AQ5" s="1242"/>
      <c r="AR5" s="1242"/>
      <c r="AS5" s="1242"/>
      <c r="AT5" s="1242"/>
      <c r="AU5" s="1242"/>
      <c r="AV5" s="1242"/>
      <c r="AW5" s="1242"/>
      <c r="AX5" s="1242"/>
      <c r="AY5" s="1242"/>
      <c r="AZ5" s="1242"/>
      <c r="BA5" s="1242"/>
      <c r="BB5" s="1242"/>
      <c r="BC5" s="1242"/>
      <c r="BD5" s="162"/>
      <c r="BE5" s="164"/>
    </row>
    <row r="6" spans="1:58" s="160" customFormat="1" ht="30" customHeight="1">
      <c r="A6" s="161"/>
      <c r="B6" s="1251" t="s">
        <v>57</v>
      </c>
      <c r="C6" s="1251"/>
      <c r="D6" s="1251"/>
      <c r="E6" s="1251"/>
      <c r="F6" s="1251"/>
      <c r="G6" s="1251"/>
      <c r="H6" s="1251"/>
      <c r="I6" s="162"/>
      <c r="J6" s="173"/>
      <c r="K6" s="167"/>
      <c r="L6" s="1242" t="str">
        <f>材料承諾願!H10</f>
        <v>株式会社 甲府工務店</v>
      </c>
      <c r="M6" s="1242"/>
      <c r="N6" s="1242"/>
      <c r="O6" s="1242"/>
      <c r="P6" s="1242"/>
      <c r="Q6" s="1242"/>
      <c r="R6" s="1242"/>
      <c r="S6" s="1242"/>
      <c r="T6" s="1242"/>
      <c r="U6" s="1242"/>
      <c r="V6" s="1242"/>
      <c r="W6" s="1242"/>
      <c r="X6" s="1242"/>
      <c r="Y6" s="1242"/>
      <c r="Z6" s="1242"/>
      <c r="AA6" s="1242"/>
      <c r="AB6" s="1242"/>
      <c r="AC6" s="1242"/>
      <c r="AD6" s="1242"/>
      <c r="AE6" s="1242"/>
      <c r="AF6" s="1242"/>
      <c r="AG6" s="1242" t="str">
        <f>材料承諾願!H11</f>
        <v>代表取締役　甲府 太郎</v>
      </c>
      <c r="AH6" s="1242"/>
      <c r="AI6" s="1242"/>
      <c r="AJ6" s="1242"/>
      <c r="AK6" s="1242"/>
      <c r="AL6" s="1242"/>
      <c r="AM6" s="1242"/>
      <c r="AN6" s="1242"/>
      <c r="AO6" s="1242"/>
      <c r="AP6" s="1242"/>
      <c r="AQ6" s="1242"/>
      <c r="AR6" s="1242"/>
      <c r="AS6" s="1242"/>
      <c r="AT6" s="1242"/>
      <c r="AU6" s="1242"/>
      <c r="AV6" s="1242"/>
      <c r="AW6" s="1242"/>
      <c r="AX6" s="1242"/>
      <c r="AY6" s="1242"/>
      <c r="AZ6" s="1242"/>
      <c r="BA6" s="1242"/>
      <c r="BB6" s="1242"/>
      <c r="BC6" s="1242"/>
      <c r="BD6" s="167"/>
      <c r="BE6" s="168"/>
    </row>
    <row r="7" spans="1:58" s="160" customFormat="1" ht="30" customHeight="1">
      <c r="A7" s="165"/>
      <c r="B7" s="1242" t="s">
        <v>74</v>
      </c>
      <c r="C7" s="1242"/>
      <c r="D7" s="1242"/>
      <c r="E7" s="1242"/>
      <c r="F7" s="1242"/>
      <c r="G7" s="1242"/>
      <c r="H7" s="1242"/>
      <c r="I7" s="267"/>
      <c r="J7" s="268"/>
      <c r="K7" s="268"/>
      <c r="L7" s="1250" t="str">
        <f>取説・目次!G30</f>
        <v>甲府 花子</v>
      </c>
      <c r="M7" s="1250"/>
      <c r="N7" s="1250"/>
      <c r="O7" s="1250"/>
      <c r="P7" s="1250"/>
      <c r="Q7" s="1250"/>
      <c r="R7" s="1250"/>
      <c r="S7" s="1250"/>
      <c r="T7" s="1250"/>
      <c r="U7" s="1250"/>
      <c r="V7" s="239"/>
      <c r="W7" s="243" t="s">
        <v>68</v>
      </c>
      <c r="X7" s="148"/>
      <c r="Y7" s="268"/>
      <c r="Z7" s="268"/>
      <c r="AA7" s="268"/>
      <c r="AB7" s="1257" t="s">
        <v>72</v>
      </c>
      <c r="AC7" s="1258"/>
      <c r="AD7" s="1258"/>
      <c r="AE7" s="1258"/>
      <c r="AF7" s="1258"/>
      <c r="AG7" s="1258"/>
      <c r="AH7" s="1258"/>
      <c r="AI7" s="1258"/>
      <c r="AJ7" s="1258"/>
      <c r="AK7" s="1258"/>
      <c r="AL7" s="1258"/>
      <c r="AM7" s="1259"/>
      <c r="AN7" s="268"/>
      <c r="AO7" s="268"/>
      <c r="AP7" s="1250" t="str">
        <f>取説・目次!H31</f>
        <v>甲府 一郎</v>
      </c>
      <c r="AQ7" s="1250"/>
      <c r="AR7" s="1250"/>
      <c r="AS7" s="1250"/>
      <c r="AT7" s="1250"/>
      <c r="AU7" s="1250"/>
      <c r="AV7" s="1250"/>
      <c r="AW7" s="1250"/>
      <c r="AX7" s="1250"/>
      <c r="AY7" s="1250"/>
      <c r="AZ7" s="239"/>
      <c r="BA7" s="243" t="s">
        <v>68</v>
      </c>
      <c r="BB7" s="148"/>
      <c r="BC7" s="268"/>
      <c r="BD7" s="268"/>
      <c r="BE7" s="269"/>
    </row>
    <row r="8" spans="1:58" s="160" customFormat="1" ht="30" customHeight="1" thickBot="1">
      <c r="A8" s="165"/>
      <c r="B8" s="1249" t="s">
        <v>75</v>
      </c>
      <c r="C8" s="1249"/>
      <c r="D8" s="1249"/>
      <c r="E8" s="1249"/>
      <c r="F8" s="1249"/>
      <c r="G8" s="1249"/>
      <c r="H8" s="1249"/>
      <c r="I8" s="267"/>
      <c r="J8" s="170"/>
      <c r="K8" s="166"/>
      <c r="L8" s="1256" t="str">
        <f>材料承諾願!G50</f>
        <v>澤田 祥太</v>
      </c>
      <c r="M8" s="1256"/>
      <c r="N8" s="1256"/>
      <c r="O8" s="1256"/>
      <c r="P8" s="1256"/>
      <c r="Q8" s="1256"/>
      <c r="R8" s="1256"/>
      <c r="S8" s="1256"/>
      <c r="T8" s="1256"/>
      <c r="U8" s="1256"/>
      <c r="V8" s="270"/>
      <c r="W8" s="271" t="s">
        <v>76</v>
      </c>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70"/>
      <c r="BE8" s="229"/>
    </row>
    <row r="9" spans="1:58" s="160" customFormat="1" ht="11.25" customHeight="1" thickBot="1">
      <c r="A9" s="272"/>
      <c r="B9" s="272"/>
      <c r="C9" s="272"/>
      <c r="D9" s="272"/>
      <c r="E9" s="272"/>
      <c r="F9" s="272"/>
      <c r="G9" s="272"/>
      <c r="H9" s="272"/>
      <c r="I9" s="273"/>
      <c r="J9" s="274"/>
      <c r="K9" s="273"/>
      <c r="L9" s="275"/>
      <c r="M9" s="275"/>
      <c r="N9" s="275"/>
      <c r="O9" s="275"/>
      <c r="P9" s="275"/>
      <c r="Q9" s="275"/>
      <c r="R9" s="275"/>
      <c r="S9" s="275"/>
      <c r="T9" s="275"/>
      <c r="U9" s="275"/>
      <c r="V9" s="276"/>
      <c r="W9" s="277"/>
      <c r="X9" s="273"/>
      <c r="Y9" s="273"/>
      <c r="Z9" s="273"/>
      <c r="AA9" s="273"/>
      <c r="AB9" s="273"/>
      <c r="AC9" s="273"/>
      <c r="AD9" s="273"/>
      <c r="AE9" s="273"/>
      <c r="AF9" s="273"/>
      <c r="AG9" s="273"/>
      <c r="AH9" s="273"/>
      <c r="AI9" s="273"/>
      <c r="AJ9" s="273"/>
      <c r="AK9" s="273"/>
      <c r="AL9" s="273"/>
      <c r="AM9" s="273"/>
      <c r="AN9" s="273"/>
      <c r="AO9" s="273"/>
      <c r="AP9" s="273"/>
      <c r="AQ9" s="273"/>
      <c r="AR9" s="273"/>
      <c r="AS9" s="273"/>
      <c r="AT9" s="273"/>
      <c r="AU9" s="273"/>
      <c r="AV9" s="273"/>
      <c r="AW9" s="273"/>
      <c r="AX9" s="273"/>
      <c r="AY9" s="273"/>
      <c r="AZ9" s="273"/>
      <c r="BA9" s="273"/>
      <c r="BB9" s="273"/>
      <c r="BC9" s="273"/>
      <c r="BD9" s="274"/>
      <c r="BE9" s="273"/>
    </row>
    <row r="10" spans="1:58" s="160" customFormat="1" ht="30" customHeight="1" thickBot="1">
      <c r="A10" s="1252" t="s">
        <v>110</v>
      </c>
      <c r="B10" s="1253"/>
      <c r="C10" s="1261" t="s">
        <v>111</v>
      </c>
      <c r="D10" s="1253"/>
      <c r="E10" s="1253"/>
      <c r="F10" s="1253"/>
      <c r="G10" s="1253"/>
      <c r="H10" s="1253"/>
      <c r="I10" s="1262"/>
      <c r="J10" s="278"/>
      <c r="K10" s="273"/>
      <c r="L10" s="275"/>
      <c r="M10" s="275"/>
      <c r="N10" s="275"/>
      <c r="O10" s="1241" t="s">
        <v>112</v>
      </c>
      <c r="P10" s="1241"/>
      <c r="Q10" s="1241"/>
      <c r="R10" s="1241"/>
      <c r="S10" s="1241"/>
      <c r="T10" s="1241"/>
      <c r="U10" s="1241"/>
      <c r="V10" s="1241"/>
      <c r="W10" s="1241"/>
      <c r="X10" s="1241"/>
      <c r="Y10" s="1241"/>
      <c r="Z10" s="1241"/>
      <c r="AA10" s="1241"/>
      <c r="AB10" s="1241"/>
      <c r="AC10" s="1241"/>
      <c r="AD10" s="1241"/>
      <c r="AE10" s="1241"/>
      <c r="AF10" s="1241"/>
      <c r="AG10" s="1241"/>
      <c r="AH10" s="1241"/>
      <c r="AI10" s="1241"/>
      <c r="AJ10" s="1241"/>
      <c r="AK10" s="1241"/>
      <c r="AL10" s="1241"/>
      <c r="AM10" s="1241"/>
      <c r="AN10" s="1241"/>
      <c r="AO10" s="273"/>
      <c r="AP10" s="273"/>
      <c r="AQ10" s="273"/>
      <c r="AR10" s="273"/>
      <c r="AS10" s="273"/>
      <c r="AT10" s="279"/>
      <c r="AU10" s="273"/>
      <c r="AV10" s="273"/>
      <c r="AW10" s="1253" t="s">
        <v>113</v>
      </c>
      <c r="AX10" s="1253"/>
      <c r="AY10" s="1253"/>
      <c r="AZ10" s="1253"/>
      <c r="BA10" s="1253"/>
      <c r="BB10" s="1253"/>
      <c r="BC10" s="273"/>
      <c r="BD10" s="274"/>
      <c r="BE10" s="280"/>
    </row>
    <row r="11" spans="1:58" s="160" customFormat="1" ht="52.5" customHeight="1">
      <c r="A11" s="1263">
        <v>1</v>
      </c>
      <c r="B11" s="1264"/>
      <c r="C11" s="1265"/>
      <c r="D11" s="1266"/>
      <c r="E11" s="1266"/>
      <c r="F11" s="1266"/>
      <c r="G11" s="1266"/>
      <c r="H11" s="1266"/>
      <c r="I11" s="1267"/>
      <c r="J11" s="281"/>
      <c r="K11" s="282"/>
      <c r="L11" s="1260"/>
      <c r="M11" s="1260"/>
      <c r="N11" s="1260"/>
      <c r="O11" s="1260"/>
      <c r="P11" s="1260"/>
      <c r="Q11" s="1260"/>
      <c r="R11" s="1260"/>
      <c r="S11" s="1260"/>
      <c r="T11" s="1260"/>
      <c r="U11" s="1260"/>
      <c r="V11" s="1260"/>
      <c r="W11" s="1260"/>
      <c r="X11" s="1260"/>
      <c r="Y11" s="1260"/>
      <c r="Z11" s="1260"/>
      <c r="AA11" s="1260"/>
      <c r="AB11" s="1260"/>
      <c r="AC11" s="1260"/>
      <c r="AD11" s="1260"/>
      <c r="AE11" s="1260"/>
      <c r="AF11" s="1260"/>
      <c r="AG11" s="1260"/>
      <c r="AH11" s="1260"/>
      <c r="AI11" s="1260"/>
      <c r="AJ11" s="1260"/>
      <c r="AK11" s="1260"/>
      <c r="AL11" s="1260"/>
      <c r="AM11" s="1260"/>
      <c r="AN11" s="1260"/>
      <c r="AO11" s="1260"/>
      <c r="AP11" s="1260"/>
      <c r="AQ11" s="1260"/>
      <c r="AR11" s="282"/>
      <c r="AS11" s="282"/>
      <c r="AT11" s="283"/>
      <c r="AU11" s="1240"/>
      <c r="AV11" s="1240"/>
      <c r="AW11" s="1240"/>
      <c r="AX11" s="1240"/>
      <c r="AY11" s="1240"/>
      <c r="AZ11" s="1240"/>
      <c r="BA11" s="1240"/>
      <c r="BB11" s="1240"/>
      <c r="BC11" s="1240"/>
      <c r="BD11" s="1240"/>
      <c r="BE11" s="284"/>
    </row>
    <row r="12" spans="1:58" s="160" customFormat="1" ht="52.5" customHeight="1">
      <c r="A12" s="1244">
        <v>2</v>
      </c>
      <c r="B12" s="1245"/>
      <c r="C12" s="1246"/>
      <c r="D12" s="1247"/>
      <c r="E12" s="1247"/>
      <c r="F12" s="1247"/>
      <c r="G12" s="1247"/>
      <c r="H12" s="1247"/>
      <c r="I12" s="1248"/>
      <c r="J12" s="285"/>
      <c r="K12" s="286"/>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4"/>
      <c r="AI12" s="1254"/>
      <c r="AJ12" s="1254"/>
      <c r="AK12" s="1254"/>
      <c r="AL12" s="1254"/>
      <c r="AM12" s="1254"/>
      <c r="AN12" s="1254"/>
      <c r="AO12" s="1254"/>
      <c r="AP12" s="1254"/>
      <c r="AQ12" s="1254"/>
      <c r="AR12" s="286"/>
      <c r="AS12" s="286"/>
      <c r="AT12" s="287"/>
      <c r="AU12" s="1255"/>
      <c r="AV12" s="1255"/>
      <c r="AW12" s="1255"/>
      <c r="AX12" s="1255"/>
      <c r="AY12" s="1255"/>
      <c r="AZ12" s="1255"/>
      <c r="BA12" s="1255"/>
      <c r="BB12" s="1255"/>
      <c r="BC12" s="1255"/>
      <c r="BD12" s="1255"/>
      <c r="BE12" s="288"/>
    </row>
    <row r="13" spans="1:58" s="160" customFormat="1" ht="52.5" customHeight="1">
      <c r="A13" s="1244">
        <v>3</v>
      </c>
      <c r="B13" s="1245"/>
      <c r="C13" s="1246"/>
      <c r="D13" s="1247"/>
      <c r="E13" s="1247"/>
      <c r="F13" s="1247"/>
      <c r="G13" s="1247"/>
      <c r="H13" s="1247"/>
      <c r="I13" s="1248"/>
      <c r="J13" s="285"/>
      <c r="K13" s="286"/>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4"/>
      <c r="AI13" s="1254"/>
      <c r="AJ13" s="1254"/>
      <c r="AK13" s="1254"/>
      <c r="AL13" s="1254"/>
      <c r="AM13" s="1254"/>
      <c r="AN13" s="1254"/>
      <c r="AO13" s="1254"/>
      <c r="AP13" s="1254"/>
      <c r="AQ13" s="1254"/>
      <c r="AR13" s="286"/>
      <c r="AS13" s="286"/>
      <c r="AT13" s="287"/>
      <c r="AU13" s="1255"/>
      <c r="AV13" s="1255"/>
      <c r="AW13" s="1255"/>
      <c r="AX13" s="1255"/>
      <c r="AY13" s="1255"/>
      <c r="AZ13" s="1255"/>
      <c r="BA13" s="1255"/>
      <c r="BB13" s="1255"/>
      <c r="BC13" s="1255"/>
      <c r="BD13" s="1255"/>
      <c r="BE13" s="288"/>
    </row>
    <row r="14" spans="1:58" s="160" customFormat="1" ht="52.5" customHeight="1">
      <c r="A14" s="1244">
        <v>4</v>
      </c>
      <c r="B14" s="1245"/>
      <c r="C14" s="1246"/>
      <c r="D14" s="1247"/>
      <c r="E14" s="1247"/>
      <c r="F14" s="1247"/>
      <c r="G14" s="1247"/>
      <c r="H14" s="1247"/>
      <c r="I14" s="1248"/>
      <c r="J14" s="285"/>
      <c r="K14" s="286"/>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4"/>
      <c r="AI14" s="1254"/>
      <c r="AJ14" s="1254"/>
      <c r="AK14" s="1254"/>
      <c r="AL14" s="1254"/>
      <c r="AM14" s="1254"/>
      <c r="AN14" s="1254"/>
      <c r="AO14" s="1254"/>
      <c r="AP14" s="1254"/>
      <c r="AQ14" s="1254"/>
      <c r="AR14" s="286"/>
      <c r="AS14" s="286"/>
      <c r="AT14" s="287"/>
      <c r="AU14" s="1255"/>
      <c r="AV14" s="1255"/>
      <c r="AW14" s="1255"/>
      <c r="AX14" s="1255"/>
      <c r="AY14" s="1255"/>
      <c r="AZ14" s="1255"/>
      <c r="BA14" s="1255"/>
      <c r="BB14" s="1255"/>
      <c r="BC14" s="1255"/>
      <c r="BD14" s="1255"/>
      <c r="BE14" s="288"/>
    </row>
    <row r="15" spans="1:58" s="160" customFormat="1" ht="52.5" customHeight="1">
      <c r="A15" s="1244">
        <v>5</v>
      </c>
      <c r="B15" s="1245"/>
      <c r="C15" s="1246"/>
      <c r="D15" s="1247"/>
      <c r="E15" s="1247"/>
      <c r="F15" s="1247"/>
      <c r="G15" s="1247"/>
      <c r="H15" s="1247"/>
      <c r="I15" s="1248"/>
      <c r="J15" s="285"/>
      <c r="K15" s="286"/>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4"/>
      <c r="AI15" s="1254"/>
      <c r="AJ15" s="1254"/>
      <c r="AK15" s="1254"/>
      <c r="AL15" s="1254"/>
      <c r="AM15" s="1254"/>
      <c r="AN15" s="1254"/>
      <c r="AO15" s="1254"/>
      <c r="AP15" s="1254"/>
      <c r="AQ15" s="1254"/>
      <c r="AR15" s="286"/>
      <c r="AS15" s="286"/>
      <c r="AT15" s="287"/>
      <c r="AU15" s="1255"/>
      <c r="AV15" s="1255"/>
      <c r="AW15" s="1255"/>
      <c r="AX15" s="1255"/>
      <c r="AY15" s="1255"/>
      <c r="AZ15" s="1255"/>
      <c r="BA15" s="1255"/>
      <c r="BB15" s="1255"/>
      <c r="BC15" s="1255"/>
      <c r="BD15" s="1255"/>
      <c r="BE15" s="288"/>
    </row>
    <row r="16" spans="1:58" s="160" customFormat="1" ht="52.5" customHeight="1">
      <c r="A16" s="1244">
        <v>6</v>
      </c>
      <c r="B16" s="1245"/>
      <c r="C16" s="1246"/>
      <c r="D16" s="1247"/>
      <c r="E16" s="1247"/>
      <c r="F16" s="1247"/>
      <c r="G16" s="1247"/>
      <c r="H16" s="1247"/>
      <c r="I16" s="1248"/>
      <c r="J16" s="285"/>
      <c r="K16" s="286"/>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4"/>
      <c r="AI16" s="1254"/>
      <c r="AJ16" s="1254"/>
      <c r="AK16" s="1254"/>
      <c r="AL16" s="1254"/>
      <c r="AM16" s="1254"/>
      <c r="AN16" s="1254"/>
      <c r="AO16" s="1254"/>
      <c r="AP16" s="1254"/>
      <c r="AQ16" s="1254"/>
      <c r="AR16" s="286"/>
      <c r="AS16" s="286"/>
      <c r="AT16" s="287"/>
      <c r="AU16" s="1255"/>
      <c r="AV16" s="1255"/>
      <c r="AW16" s="1255"/>
      <c r="AX16" s="1255"/>
      <c r="AY16" s="1255"/>
      <c r="AZ16" s="1255"/>
      <c r="BA16" s="1255"/>
      <c r="BB16" s="1255"/>
      <c r="BC16" s="1255"/>
      <c r="BD16" s="1255"/>
      <c r="BE16" s="288"/>
    </row>
    <row r="17" spans="1:57" s="160" customFormat="1" ht="52.5" customHeight="1">
      <c r="A17" s="1244">
        <v>7</v>
      </c>
      <c r="B17" s="1245"/>
      <c r="C17" s="1246"/>
      <c r="D17" s="1247"/>
      <c r="E17" s="1247"/>
      <c r="F17" s="1247"/>
      <c r="G17" s="1247"/>
      <c r="H17" s="1247"/>
      <c r="I17" s="1248"/>
      <c r="J17" s="285"/>
      <c r="K17" s="286"/>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4"/>
      <c r="AI17" s="1254"/>
      <c r="AJ17" s="1254"/>
      <c r="AK17" s="1254"/>
      <c r="AL17" s="1254"/>
      <c r="AM17" s="1254"/>
      <c r="AN17" s="1254"/>
      <c r="AO17" s="1254"/>
      <c r="AP17" s="1254"/>
      <c r="AQ17" s="1254"/>
      <c r="AR17" s="286"/>
      <c r="AS17" s="286"/>
      <c r="AT17" s="287"/>
      <c r="AU17" s="1255"/>
      <c r="AV17" s="1255"/>
      <c r="AW17" s="1255"/>
      <c r="AX17" s="1255"/>
      <c r="AY17" s="1255"/>
      <c r="AZ17" s="1255"/>
      <c r="BA17" s="1255"/>
      <c r="BB17" s="1255"/>
      <c r="BC17" s="1255"/>
      <c r="BD17" s="1255"/>
      <c r="BE17" s="288"/>
    </row>
    <row r="18" spans="1:57" s="160" customFormat="1" ht="52.5" customHeight="1">
      <c r="A18" s="1244">
        <v>8</v>
      </c>
      <c r="B18" s="1245"/>
      <c r="C18" s="1246"/>
      <c r="D18" s="1247"/>
      <c r="E18" s="1247"/>
      <c r="F18" s="1247"/>
      <c r="G18" s="1247"/>
      <c r="H18" s="1247"/>
      <c r="I18" s="1248"/>
      <c r="J18" s="285"/>
      <c r="K18" s="286"/>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c r="AK18" s="1254"/>
      <c r="AL18" s="1254"/>
      <c r="AM18" s="1254"/>
      <c r="AN18" s="1254"/>
      <c r="AO18" s="1254"/>
      <c r="AP18" s="1254"/>
      <c r="AQ18" s="1254"/>
      <c r="AR18" s="286"/>
      <c r="AS18" s="286"/>
      <c r="AT18" s="287"/>
      <c r="AU18" s="1255"/>
      <c r="AV18" s="1255"/>
      <c r="AW18" s="1255"/>
      <c r="AX18" s="1255"/>
      <c r="AY18" s="1255"/>
      <c r="AZ18" s="1255"/>
      <c r="BA18" s="1255"/>
      <c r="BB18" s="1255"/>
      <c r="BC18" s="1255"/>
      <c r="BD18" s="1255"/>
      <c r="BE18" s="288"/>
    </row>
    <row r="19" spans="1:57" s="160" customFormat="1" ht="52.5" customHeight="1">
      <c r="A19" s="1244">
        <v>9</v>
      </c>
      <c r="B19" s="1245"/>
      <c r="C19" s="1246"/>
      <c r="D19" s="1247"/>
      <c r="E19" s="1247"/>
      <c r="F19" s="1247"/>
      <c r="G19" s="1247"/>
      <c r="H19" s="1247"/>
      <c r="I19" s="1248"/>
      <c r="J19" s="285"/>
      <c r="K19" s="286"/>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c r="AK19" s="1254"/>
      <c r="AL19" s="1254"/>
      <c r="AM19" s="1254"/>
      <c r="AN19" s="1254"/>
      <c r="AO19" s="1254"/>
      <c r="AP19" s="1254"/>
      <c r="AQ19" s="1254"/>
      <c r="AR19" s="286"/>
      <c r="AS19" s="286"/>
      <c r="AT19" s="287"/>
      <c r="AU19" s="1255"/>
      <c r="AV19" s="1255"/>
      <c r="AW19" s="1255"/>
      <c r="AX19" s="1255"/>
      <c r="AY19" s="1255"/>
      <c r="AZ19" s="1255"/>
      <c r="BA19" s="1255"/>
      <c r="BB19" s="1255"/>
      <c r="BC19" s="1255"/>
      <c r="BD19" s="1255"/>
      <c r="BE19" s="288"/>
    </row>
    <row r="20" spans="1:57" s="160" customFormat="1" ht="52.5" customHeight="1" thickBot="1">
      <c r="A20" s="1268">
        <v>10</v>
      </c>
      <c r="B20" s="1269"/>
      <c r="C20" s="1270"/>
      <c r="D20" s="1271"/>
      <c r="E20" s="1271"/>
      <c r="F20" s="1271"/>
      <c r="G20" s="1271"/>
      <c r="H20" s="1271"/>
      <c r="I20" s="1272"/>
      <c r="J20" s="289"/>
      <c r="K20" s="290"/>
      <c r="L20" s="1273"/>
      <c r="M20" s="1273"/>
      <c r="N20" s="1273"/>
      <c r="O20" s="1273"/>
      <c r="P20" s="1273"/>
      <c r="Q20" s="1273"/>
      <c r="R20" s="1273"/>
      <c r="S20" s="1273"/>
      <c r="T20" s="1273"/>
      <c r="U20" s="1273"/>
      <c r="V20" s="1273"/>
      <c r="W20" s="1273"/>
      <c r="X20" s="1273"/>
      <c r="Y20" s="1273"/>
      <c r="Z20" s="1273"/>
      <c r="AA20" s="1273"/>
      <c r="AB20" s="1273"/>
      <c r="AC20" s="1273"/>
      <c r="AD20" s="1273"/>
      <c r="AE20" s="1273"/>
      <c r="AF20" s="1273"/>
      <c r="AG20" s="1273"/>
      <c r="AH20" s="1273"/>
      <c r="AI20" s="1273"/>
      <c r="AJ20" s="1273"/>
      <c r="AK20" s="1273"/>
      <c r="AL20" s="1273"/>
      <c r="AM20" s="1273"/>
      <c r="AN20" s="1273"/>
      <c r="AO20" s="1273"/>
      <c r="AP20" s="1273"/>
      <c r="AQ20" s="1273"/>
      <c r="AR20" s="290"/>
      <c r="AS20" s="290"/>
      <c r="AT20" s="291"/>
      <c r="AU20" s="1274"/>
      <c r="AV20" s="1274"/>
      <c r="AW20" s="1274"/>
      <c r="AX20" s="1274"/>
      <c r="AY20" s="1274"/>
      <c r="AZ20" s="1274"/>
      <c r="BA20" s="1274"/>
      <c r="BB20" s="1274"/>
      <c r="BC20" s="1274"/>
      <c r="BD20" s="1274"/>
      <c r="BE20" s="292"/>
    </row>
    <row r="21" spans="1:57" ht="14.25">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row>
    <row r="22" spans="1:57" ht="14.25">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row>
    <row r="23" spans="1:57" ht="14.25">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row>
    <row r="24" spans="1:57" ht="14.25">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row>
    <row r="25" spans="1:57" ht="14.25">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row>
    <row r="26" spans="1:57" ht="14.25">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row>
  </sheetData>
  <mergeCells count="62">
    <mergeCell ref="A20:B20"/>
    <mergeCell ref="C20:I20"/>
    <mergeCell ref="L20:AQ20"/>
    <mergeCell ref="AU20:BD20"/>
    <mergeCell ref="AU17:BD17"/>
    <mergeCell ref="A18:B18"/>
    <mergeCell ref="C18:I18"/>
    <mergeCell ref="L18:AQ18"/>
    <mergeCell ref="AU18:BD18"/>
    <mergeCell ref="A19:B19"/>
    <mergeCell ref="C19:I19"/>
    <mergeCell ref="L19:AQ19"/>
    <mergeCell ref="AU19:BD19"/>
    <mergeCell ref="C10:I10"/>
    <mergeCell ref="A11:B11"/>
    <mergeCell ref="C11:I11"/>
    <mergeCell ref="A17:B17"/>
    <mergeCell ref="C17:I17"/>
    <mergeCell ref="L17:AQ17"/>
    <mergeCell ref="L15:AQ15"/>
    <mergeCell ref="A13:B13"/>
    <mergeCell ref="A15:B15"/>
    <mergeCell ref="C15:I15"/>
    <mergeCell ref="L12:AQ12"/>
    <mergeCell ref="AB7:AM7"/>
    <mergeCell ref="L11:AQ11"/>
    <mergeCell ref="AP7:AY7"/>
    <mergeCell ref="AW10:BB10"/>
    <mergeCell ref="L13:AQ13"/>
    <mergeCell ref="AU13:BD13"/>
    <mergeCell ref="A16:B16"/>
    <mergeCell ref="C16:I16"/>
    <mergeCell ref="L16:AQ16"/>
    <mergeCell ref="AU16:BD16"/>
    <mergeCell ref="AU15:BD15"/>
    <mergeCell ref="C14:I14"/>
    <mergeCell ref="A14:B14"/>
    <mergeCell ref="AQ1:BB1"/>
    <mergeCell ref="A10:B10"/>
    <mergeCell ref="AN2:AS2"/>
    <mergeCell ref="L14:AQ14"/>
    <mergeCell ref="AU14:BD14"/>
    <mergeCell ref="C13:I13"/>
    <mergeCell ref="L8:U8"/>
    <mergeCell ref="L6:AF6"/>
    <mergeCell ref="AG6:BC6"/>
    <mergeCell ref="AU12:BD12"/>
    <mergeCell ref="A12:B12"/>
    <mergeCell ref="C12:I12"/>
    <mergeCell ref="B7:H7"/>
    <mergeCell ref="B8:H8"/>
    <mergeCell ref="L7:U7"/>
    <mergeCell ref="A1:AM3"/>
    <mergeCell ref="B4:H4"/>
    <mergeCell ref="B6:H6"/>
    <mergeCell ref="B5:H5"/>
    <mergeCell ref="AU11:BD11"/>
    <mergeCell ref="O10:AN10"/>
    <mergeCell ref="AT2:AY2"/>
    <mergeCell ref="AZ2:BE2"/>
    <mergeCell ref="L5:BC5"/>
    <mergeCell ref="L4:BC4"/>
  </mergeCells>
  <phoneticPr fontId="3"/>
  <hyperlinks>
    <hyperlink ref="BF1" location="取説・目次!A1" display="取説・目次へ戻る"/>
  </hyperlinks>
  <pageMargins left="0.98425196850393704" right="0.19685039370078741" top="0.78740157480314965" bottom="0.78740157480314965" header="0.51181102362204722" footer="0.51181102362204722"/>
  <pageSetup paperSize="9" scale="9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66FFCC"/>
  </sheetPr>
  <dimension ref="A1:P42"/>
  <sheetViews>
    <sheetView view="pageBreakPreview" zoomScaleNormal="100" zoomScaleSheetLayoutView="100" workbookViewId="0">
      <selection activeCell="P1" sqref="P1"/>
    </sheetView>
  </sheetViews>
  <sheetFormatPr defaultRowHeight="13.5"/>
  <cols>
    <col min="1" max="15" width="5.75" style="455" customWidth="1"/>
    <col min="16" max="16" width="20.25" style="455" bestFit="1" customWidth="1"/>
    <col min="17" max="17" width="5.625" style="455" customWidth="1"/>
    <col min="18" max="16384" width="9" style="455"/>
  </cols>
  <sheetData>
    <row r="1" spans="1:16" ht="30" customHeight="1">
      <c r="A1" s="1287" t="s">
        <v>244</v>
      </c>
      <c r="B1" s="1287"/>
      <c r="C1" s="1287"/>
      <c r="D1" s="1287"/>
      <c r="E1" s="1287"/>
      <c r="F1" s="1287"/>
      <c r="G1" s="1287"/>
      <c r="H1" s="1287"/>
      <c r="I1" s="1287"/>
      <c r="J1" s="1287"/>
      <c r="K1" s="1287"/>
      <c r="L1" s="1287"/>
      <c r="M1" s="1287"/>
      <c r="N1" s="1288"/>
      <c r="O1" s="1287"/>
      <c r="P1" s="596" t="s">
        <v>383</v>
      </c>
    </row>
    <row r="2" spans="1:16" ht="17.100000000000001" customHeight="1"/>
    <row r="3" spans="1:16" ht="17.100000000000001" customHeight="1"/>
    <row r="4" spans="1:16" ht="17.100000000000001" customHeight="1">
      <c r="A4" s="1278" t="s">
        <v>93</v>
      </c>
      <c r="B4" s="1279"/>
      <c r="C4" s="1280"/>
      <c r="D4" s="456"/>
      <c r="E4" s="456"/>
      <c r="F4" s="456"/>
      <c r="G4" s="456"/>
      <c r="H4" s="456"/>
      <c r="I4" s="456"/>
      <c r="J4" s="456"/>
      <c r="K4" s="456"/>
      <c r="L4" s="456"/>
      <c r="M4" s="456"/>
      <c r="N4" s="456"/>
      <c r="O4" s="457"/>
    </row>
    <row r="5" spans="1:16" ht="17.100000000000001" customHeight="1">
      <c r="A5" s="1281"/>
      <c r="B5" s="1282"/>
      <c r="C5" s="1283"/>
      <c r="D5" s="458"/>
      <c r="E5" s="1277" t="str">
        <f>取説・目次!G15</f>
        <v>○○○○○○工事</v>
      </c>
      <c r="F5" s="1277"/>
      <c r="G5" s="1277"/>
      <c r="H5" s="1277"/>
      <c r="I5" s="1277"/>
      <c r="J5" s="1277"/>
      <c r="K5" s="1277"/>
      <c r="L5" s="1277"/>
      <c r="M5" s="1277"/>
      <c r="N5" s="1277"/>
      <c r="O5" s="459"/>
    </row>
    <row r="6" spans="1:16" ht="17.100000000000001" customHeight="1">
      <c r="A6" s="1284"/>
      <c r="B6" s="1285"/>
      <c r="C6" s="1286"/>
      <c r="D6" s="460"/>
      <c r="E6" s="460"/>
      <c r="F6" s="460"/>
      <c r="G6" s="460"/>
      <c r="H6" s="460"/>
      <c r="I6" s="460"/>
      <c r="J6" s="460"/>
      <c r="K6" s="460"/>
      <c r="L6" s="460"/>
      <c r="M6" s="460"/>
      <c r="N6" s="460"/>
      <c r="O6" s="461"/>
    </row>
    <row r="7" spans="1:16" ht="17.100000000000001" customHeight="1">
      <c r="A7" s="1278" t="s">
        <v>4</v>
      </c>
      <c r="B7" s="1279"/>
      <c r="C7" s="1280"/>
      <c r="D7" s="456"/>
      <c r="E7" s="456"/>
      <c r="F7" s="456"/>
      <c r="G7" s="456"/>
      <c r="H7" s="456"/>
      <c r="I7" s="456"/>
      <c r="J7" s="456"/>
      <c r="K7" s="456"/>
      <c r="L7" s="456"/>
      <c r="M7" s="456"/>
      <c r="N7" s="456"/>
      <c r="O7" s="457"/>
    </row>
    <row r="8" spans="1:16" ht="17.100000000000001" customHeight="1">
      <c r="A8" s="1281"/>
      <c r="B8" s="1282"/>
      <c r="C8" s="1283"/>
      <c r="D8" s="458"/>
      <c r="E8" s="1277" t="str">
        <f>取説・目次!G16</f>
        <v>甲府市○○-○-○</v>
      </c>
      <c r="F8" s="1277"/>
      <c r="G8" s="1277"/>
      <c r="H8" s="1277"/>
      <c r="I8" s="1277"/>
      <c r="J8" s="1277"/>
      <c r="K8" s="1277"/>
      <c r="L8" s="1277"/>
      <c r="M8" s="1277"/>
      <c r="N8" s="1277"/>
      <c r="O8" s="459"/>
    </row>
    <row r="9" spans="1:16" ht="17.100000000000001" customHeight="1">
      <c r="A9" s="1284"/>
      <c r="B9" s="1285"/>
      <c r="C9" s="1286"/>
      <c r="D9" s="460"/>
      <c r="E9" s="460"/>
      <c r="F9" s="460"/>
      <c r="G9" s="460"/>
      <c r="H9" s="460"/>
      <c r="I9" s="460"/>
      <c r="J9" s="460"/>
      <c r="K9" s="460"/>
      <c r="L9" s="460"/>
      <c r="M9" s="460"/>
      <c r="N9" s="460"/>
      <c r="O9" s="461"/>
    </row>
    <row r="10" spans="1:16" ht="17.100000000000001" customHeight="1">
      <c r="A10" s="1278" t="s">
        <v>245</v>
      </c>
      <c r="B10" s="1279"/>
      <c r="C10" s="1280"/>
      <c r="D10" s="456"/>
      <c r="E10" s="456"/>
      <c r="F10" s="456"/>
      <c r="G10" s="456"/>
      <c r="H10" s="456"/>
      <c r="I10" s="456"/>
      <c r="J10" s="456"/>
      <c r="K10" s="456"/>
      <c r="L10" s="456"/>
      <c r="M10" s="456"/>
      <c r="N10" s="456"/>
      <c r="O10" s="457"/>
    </row>
    <row r="11" spans="1:16" ht="17.100000000000001" customHeight="1">
      <c r="A11" s="1281"/>
      <c r="B11" s="1282"/>
      <c r="C11" s="1283"/>
      <c r="D11" s="458"/>
      <c r="E11" s="462" t="s">
        <v>119</v>
      </c>
      <c r="F11" s="458"/>
      <c r="G11" s="1276">
        <f>取説・目次!G21</f>
        <v>44288</v>
      </c>
      <c r="H11" s="1276"/>
      <c r="I11" s="1276"/>
      <c r="J11" s="469"/>
      <c r="K11" s="469"/>
      <c r="L11" s="462"/>
      <c r="N11" s="458"/>
      <c r="O11" s="459"/>
    </row>
    <row r="12" spans="1:16" ht="17.100000000000001" customHeight="1">
      <c r="A12" s="1281"/>
      <c r="B12" s="1282"/>
      <c r="C12" s="1283"/>
      <c r="D12" s="458"/>
      <c r="E12" s="462"/>
      <c r="F12" s="458"/>
      <c r="G12" s="458"/>
      <c r="H12" s="458"/>
      <c r="I12" s="458"/>
      <c r="J12" s="458"/>
      <c r="K12" s="458"/>
      <c r="L12" s="458"/>
      <c r="M12" s="458"/>
      <c r="N12" s="458"/>
      <c r="O12" s="459"/>
    </row>
    <row r="13" spans="1:16" ht="17.100000000000001" customHeight="1">
      <c r="A13" s="1281"/>
      <c r="B13" s="1282"/>
      <c r="C13" s="1283"/>
      <c r="D13" s="458"/>
      <c r="E13" s="462" t="s">
        <v>29</v>
      </c>
      <c r="F13" s="458"/>
      <c r="G13" s="1276">
        <f>取説・目次!G22</f>
        <v>44289</v>
      </c>
      <c r="H13" s="1276"/>
      <c r="I13" s="1276"/>
      <c r="J13" s="469"/>
      <c r="K13" s="469"/>
      <c r="L13" s="462"/>
      <c r="M13" s="458"/>
      <c r="N13" s="458"/>
      <c r="O13" s="459"/>
    </row>
    <row r="14" spans="1:16" ht="17.100000000000001" customHeight="1">
      <c r="A14" s="1284"/>
      <c r="B14" s="1285"/>
      <c r="C14" s="1286"/>
      <c r="D14" s="458"/>
      <c r="E14" s="458"/>
      <c r="F14" s="460"/>
      <c r="G14" s="460"/>
      <c r="H14" s="460"/>
      <c r="I14" s="460"/>
      <c r="J14" s="460"/>
      <c r="K14" s="460"/>
      <c r="L14" s="460"/>
      <c r="M14" s="460"/>
      <c r="N14" s="460"/>
      <c r="O14" s="461"/>
    </row>
    <row r="15" spans="1:16" ht="17.100000000000001" customHeight="1">
      <c r="A15" s="1278" t="s">
        <v>88</v>
      </c>
      <c r="B15" s="1279"/>
      <c r="C15" s="1280"/>
      <c r="D15" s="464"/>
      <c r="E15" s="465"/>
      <c r="F15" s="466" t="s">
        <v>158</v>
      </c>
      <c r="G15" s="467" t="s">
        <v>162</v>
      </c>
      <c r="H15" s="466" t="s">
        <v>160</v>
      </c>
      <c r="I15" s="467" t="s">
        <v>159</v>
      </c>
      <c r="J15" s="466" t="s">
        <v>158</v>
      </c>
      <c r="K15" s="467" t="s">
        <v>161</v>
      </c>
      <c r="L15" s="466" t="s">
        <v>160</v>
      </c>
      <c r="M15" s="467" t="s">
        <v>159</v>
      </c>
      <c r="N15" s="466" t="s">
        <v>158</v>
      </c>
      <c r="O15" s="467" t="s">
        <v>37</v>
      </c>
    </row>
    <row r="16" spans="1:16" ht="48" customHeight="1">
      <c r="A16" s="1281"/>
      <c r="B16" s="1282"/>
      <c r="C16" s="1283"/>
      <c r="D16" s="468"/>
      <c r="E16" s="461"/>
      <c r="F16" s="475">
        <f>前金請求書!D15</f>
        <v>0</v>
      </c>
      <c r="G16" s="475">
        <f>前金請求書!E15</f>
        <v>0</v>
      </c>
      <c r="H16" s="474">
        <f>前金請求書!F15</f>
        <v>0</v>
      </c>
      <c r="I16" s="475">
        <f>前金請求書!G15</f>
        <v>0</v>
      </c>
      <c r="J16" s="475">
        <f>前金請求書!H15</f>
        <v>0</v>
      </c>
      <c r="K16" s="475">
        <f>前金請求書!I15</f>
        <v>0</v>
      </c>
      <c r="L16" s="475">
        <f>前金請求書!J15</f>
        <v>0</v>
      </c>
      <c r="M16" s="475">
        <f>前金請求書!K15</f>
        <v>0</v>
      </c>
      <c r="N16" s="475">
        <f>前金請求書!L15</f>
        <v>0</v>
      </c>
      <c r="O16" s="475">
        <f>前金請求書!M15</f>
        <v>0</v>
      </c>
    </row>
    <row r="17" spans="1:15" ht="17.100000000000001" customHeight="1">
      <c r="A17" s="1278" t="s">
        <v>246</v>
      </c>
      <c r="B17" s="1279"/>
      <c r="C17" s="1280"/>
      <c r="D17" s="458"/>
      <c r="E17" s="458"/>
      <c r="F17" s="456"/>
      <c r="G17" s="456"/>
      <c r="H17" s="456"/>
      <c r="I17" s="456"/>
      <c r="J17" s="456"/>
      <c r="K17" s="456"/>
      <c r="L17" s="456"/>
      <c r="M17" s="456"/>
      <c r="N17" s="456"/>
      <c r="O17" s="457"/>
    </row>
    <row r="18" spans="1:15" ht="17.100000000000001" customHeight="1">
      <c r="A18" s="1281"/>
      <c r="B18" s="1282"/>
      <c r="C18" s="1283"/>
      <c r="D18" s="458"/>
      <c r="E18" s="458"/>
      <c r="F18" s="458"/>
      <c r="G18" s="458"/>
      <c r="H18" s="458"/>
      <c r="I18" s="458"/>
      <c r="J18" s="458"/>
      <c r="K18" s="458"/>
      <c r="L18" s="458"/>
      <c r="M18" s="458"/>
      <c r="N18" s="458"/>
      <c r="O18" s="459"/>
    </row>
    <row r="19" spans="1:15" ht="17.100000000000001" customHeight="1">
      <c r="A19" s="1281"/>
      <c r="B19" s="1282"/>
      <c r="C19" s="1283"/>
      <c r="D19" s="458"/>
      <c r="E19" s="458"/>
      <c r="F19" s="458"/>
      <c r="G19" s="458"/>
      <c r="H19" s="458"/>
      <c r="I19" s="458"/>
      <c r="J19" s="458"/>
      <c r="K19" s="458"/>
      <c r="L19" s="458"/>
      <c r="M19" s="458"/>
      <c r="N19" s="458"/>
      <c r="O19" s="459"/>
    </row>
    <row r="20" spans="1:15" ht="17.100000000000001" customHeight="1">
      <c r="A20" s="1284"/>
      <c r="B20" s="1285"/>
      <c r="C20" s="1286"/>
      <c r="D20" s="460"/>
      <c r="E20" s="460"/>
      <c r="F20" s="460"/>
      <c r="G20" s="460"/>
      <c r="H20" s="460"/>
      <c r="I20" s="460"/>
      <c r="J20" s="460"/>
      <c r="K20" s="460"/>
      <c r="L20" s="460"/>
      <c r="M20" s="460"/>
      <c r="N20" s="460"/>
      <c r="O20" s="461"/>
    </row>
    <row r="21" spans="1:15" ht="17.100000000000001" customHeight="1"/>
    <row r="22" spans="1:15" ht="17.100000000000001" customHeight="1"/>
    <row r="23" spans="1:15" ht="21.95" customHeight="1">
      <c r="B23" s="463" t="s">
        <v>247</v>
      </c>
    </row>
    <row r="24" spans="1:15" ht="21.95" customHeight="1">
      <c r="B24" s="463" t="s">
        <v>248</v>
      </c>
    </row>
    <row r="25" spans="1:15" ht="17.100000000000001" customHeight="1"/>
    <row r="26" spans="1:15" ht="17.100000000000001" customHeight="1"/>
    <row r="27" spans="1:15" ht="17.100000000000001" customHeight="1"/>
    <row r="28" spans="1:15" ht="17.100000000000001" customHeight="1">
      <c r="B28" s="477" t="s">
        <v>249</v>
      </c>
      <c r="C28" s="477"/>
      <c r="D28" s="477"/>
      <c r="E28" s="477"/>
      <c r="F28" s="477"/>
    </row>
    <row r="29" spans="1:15" ht="17.100000000000001" customHeight="1"/>
    <row r="30" spans="1:15" ht="17.100000000000001" customHeight="1"/>
    <row r="31" spans="1:15" ht="17.100000000000001" customHeight="1"/>
    <row r="32" spans="1:15" ht="17.100000000000001" customHeight="1"/>
    <row r="33" spans="2:15" ht="15.95" customHeight="1">
      <c r="G33" s="463" t="s">
        <v>250</v>
      </c>
      <c r="J33" s="1275" t="str">
        <f>取説・目次!G27</f>
        <v>甲府市○-○-○</v>
      </c>
      <c r="K33" s="1275"/>
      <c r="L33" s="1275"/>
      <c r="M33" s="1275"/>
      <c r="N33" s="1275"/>
    </row>
    <row r="34" spans="2:15" ht="15.95" customHeight="1">
      <c r="G34" s="463"/>
    </row>
    <row r="35" spans="2:15" ht="15.95" customHeight="1">
      <c r="G35" s="463" t="s">
        <v>166</v>
      </c>
      <c r="J35" s="1275" t="str">
        <f>取説・目次!G25</f>
        <v>株式会社 甲府工務店</v>
      </c>
      <c r="K35" s="1275"/>
      <c r="L35" s="1275"/>
      <c r="M35" s="1275"/>
      <c r="N35" s="1275"/>
    </row>
    <row r="36" spans="2:15" ht="15.95" customHeight="1">
      <c r="G36" s="463"/>
    </row>
    <row r="37" spans="2:15" ht="15.95" customHeight="1">
      <c r="G37" s="463" t="s">
        <v>251</v>
      </c>
      <c r="J37" s="1275" t="str">
        <f>取説・目次!G29</f>
        <v>代表取締役　甲府 太郎</v>
      </c>
      <c r="K37" s="1275"/>
      <c r="L37" s="1275"/>
      <c r="M37" s="1275"/>
      <c r="N37" s="1275"/>
      <c r="O37" s="476" t="s">
        <v>15</v>
      </c>
    </row>
    <row r="42" spans="2:15" ht="14.25">
      <c r="B42" s="463" t="str">
        <f>IF(取説・目次!G37="甲府地区広域行政事務組合","(あて先）甲府地区広域行政事務組合　管理者","（あて先）甲 府 市 長")</f>
        <v>（あて先）甲 府 市 長</v>
      </c>
    </row>
  </sheetData>
  <mergeCells count="13">
    <mergeCell ref="E5:N5"/>
    <mergeCell ref="A17:C20"/>
    <mergeCell ref="A1:O1"/>
    <mergeCell ref="A4:C6"/>
    <mergeCell ref="A7:C9"/>
    <mergeCell ref="A10:C14"/>
    <mergeCell ref="A15:C16"/>
    <mergeCell ref="J35:N35"/>
    <mergeCell ref="J37:N37"/>
    <mergeCell ref="J33:N33"/>
    <mergeCell ref="G11:I11"/>
    <mergeCell ref="G13:I13"/>
    <mergeCell ref="E8:N8"/>
  </mergeCells>
  <phoneticPr fontId="3"/>
  <hyperlinks>
    <hyperlink ref="P1" location="取説・目次!A1" display="取説・目次へ戻る"/>
  </hyperlinks>
  <pageMargins left="0.75" right="0.75" top="0.49" bottom="0.53" header="0.51200000000000001" footer="0.51200000000000001"/>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66FFCC"/>
  </sheetPr>
  <dimension ref="A1:N52"/>
  <sheetViews>
    <sheetView view="pageBreakPreview" zoomScaleNormal="115" zoomScaleSheetLayoutView="100" workbookViewId="0">
      <selection activeCell="N1" sqref="N1:N2"/>
    </sheetView>
  </sheetViews>
  <sheetFormatPr defaultRowHeight="15" customHeight="1"/>
  <cols>
    <col min="1" max="1" width="3.5" style="28" customWidth="1"/>
    <col min="2" max="2" width="2.5" style="28" customWidth="1"/>
    <col min="3" max="4" width="9" style="28"/>
    <col min="5" max="6" width="2.5" style="28" customWidth="1"/>
    <col min="7" max="7" width="11.25" style="28" customWidth="1"/>
    <col min="8" max="8" width="2.5" style="28" customWidth="1"/>
    <col min="9" max="12" width="9" style="28"/>
    <col min="13" max="13" width="11.875" style="28" customWidth="1"/>
    <col min="14" max="14" width="20.25" style="28" bestFit="1" customWidth="1"/>
    <col min="15" max="16384" width="9" style="28"/>
  </cols>
  <sheetData>
    <row r="1" spans="1:14" ht="15" customHeight="1">
      <c r="B1" s="1301" t="s">
        <v>31</v>
      </c>
      <c r="C1" s="1301"/>
      <c r="D1" s="1301"/>
      <c r="E1" s="1301"/>
      <c r="F1" s="1301"/>
      <c r="G1" s="1301"/>
      <c r="H1" s="1301"/>
      <c r="I1" s="1301"/>
      <c r="J1" s="1301"/>
      <c r="K1" s="1301"/>
      <c r="L1" s="61"/>
      <c r="M1" s="61"/>
      <c r="N1" s="1289" t="s">
        <v>383</v>
      </c>
    </row>
    <row r="2" spans="1:14" ht="15" customHeight="1">
      <c r="B2" s="1301"/>
      <c r="C2" s="1301"/>
      <c r="D2" s="1301"/>
      <c r="E2" s="1301"/>
      <c r="F2" s="1301"/>
      <c r="G2" s="1301"/>
      <c r="H2" s="1301"/>
      <c r="I2" s="1301"/>
      <c r="J2" s="1301"/>
      <c r="K2" s="1301"/>
      <c r="L2" s="61"/>
      <c r="M2" s="61"/>
      <c r="N2" s="1108"/>
    </row>
    <row r="3" spans="1:14" ht="15" customHeight="1">
      <c r="J3" s="3"/>
      <c r="K3" s="5"/>
      <c r="L3" s="1302" t="str">
        <f>材料承諾願!I2</f>
        <v>(建築工)契約第000001号</v>
      </c>
      <c r="M3" s="1303"/>
    </row>
    <row r="4" spans="1:14" ht="15" customHeight="1" thickBot="1">
      <c r="J4" s="3"/>
      <c r="K4" s="5"/>
      <c r="L4" s="1304"/>
      <c r="M4" s="1305"/>
    </row>
    <row r="5" spans="1:14" ht="15" customHeight="1">
      <c r="B5" s="43"/>
      <c r="C5" s="44"/>
      <c r="D5" s="44"/>
      <c r="E5" s="44"/>
      <c r="F5" s="44"/>
      <c r="G5" s="44"/>
      <c r="H5" s="44"/>
      <c r="I5" s="44"/>
      <c r="J5" s="44"/>
      <c r="K5" s="44"/>
      <c r="L5" s="44"/>
      <c r="M5" s="45"/>
    </row>
    <row r="6" spans="1:14" ht="15" customHeight="1">
      <c r="B6" s="46"/>
      <c r="C6" s="3"/>
      <c r="D6" s="3"/>
      <c r="E6" s="3"/>
      <c r="F6" s="3"/>
      <c r="G6" s="3"/>
      <c r="H6" s="3"/>
      <c r="I6" s="3"/>
      <c r="J6" s="3"/>
      <c r="K6" s="1314" t="s">
        <v>240</v>
      </c>
      <c r="L6" s="1314"/>
      <c r="M6" s="1315"/>
    </row>
    <row r="7" spans="1:14" ht="8.25" customHeight="1">
      <c r="B7" s="46"/>
      <c r="D7" s="148"/>
      <c r="E7" s="148"/>
      <c r="F7" s="148"/>
      <c r="G7" s="3"/>
      <c r="H7" s="3"/>
      <c r="I7" s="3"/>
      <c r="J7" s="3"/>
      <c r="K7" s="3"/>
      <c r="L7" s="3"/>
      <c r="M7" s="47"/>
    </row>
    <row r="8" spans="1:14" ht="21.75" customHeight="1">
      <c r="B8" s="46"/>
      <c r="C8" s="148" t="str">
        <f>IF(取説・目次!G37="甲府地区広域行政事務組合","(あて先）甲府地区広域行政事務組合　管理者","（あて先）甲 府 市 長")</f>
        <v>（あて先）甲 府 市 長</v>
      </c>
      <c r="D8" s="148"/>
      <c r="E8" s="148"/>
      <c r="F8" s="148"/>
      <c r="G8" s="3"/>
      <c r="H8" s="3"/>
      <c r="I8" s="3"/>
      <c r="J8" s="3"/>
      <c r="K8" s="3"/>
      <c r="L8" s="3"/>
      <c r="M8" s="47"/>
    </row>
    <row r="9" spans="1:14" ht="15" customHeight="1">
      <c r="B9" s="46"/>
      <c r="C9" s="3"/>
      <c r="D9" s="3"/>
      <c r="E9" s="3"/>
      <c r="F9" s="3"/>
      <c r="G9" s="3"/>
      <c r="H9" s="3"/>
      <c r="I9" s="4"/>
      <c r="J9" s="1136"/>
      <c r="K9" s="1136"/>
      <c r="L9" s="1136"/>
      <c r="M9" s="1320"/>
    </row>
    <row r="10" spans="1:14" ht="15" customHeight="1">
      <c r="A10" s="1313" t="s">
        <v>32</v>
      </c>
      <c r="B10" s="46"/>
      <c r="C10" s="3"/>
      <c r="D10" s="3"/>
      <c r="E10" s="3"/>
      <c r="F10" s="3"/>
      <c r="G10" s="23" t="s">
        <v>0</v>
      </c>
      <c r="H10" s="1116" t="s">
        <v>22</v>
      </c>
      <c r="I10" s="1116"/>
      <c r="J10" s="1318" t="str">
        <f>材料承諾願!H9</f>
        <v>甲府市○-○-○</v>
      </c>
      <c r="K10" s="1318"/>
      <c r="L10" s="1318"/>
      <c r="M10" s="1319"/>
    </row>
    <row r="11" spans="1:14" ht="15" customHeight="1">
      <c r="A11" s="1313"/>
      <c r="B11" s="46"/>
      <c r="C11" s="3"/>
      <c r="D11" s="3"/>
      <c r="E11" s="3"/>
      <c r="F11" s="3"/>
      <c r="G11" s="23" t="s">
        <v>21</v>
      </c>
      <c r="H11" s="1116" t="s">
        <v>23</v>
      </c>
      <c r="I11" s="1116"/>
      <c r="J11" s="1318" t="str">
        <f>材料承諾願!H10</f>
        <v>株式会社 甲府工務店</v>
      </c>
      <c r="K11" s="1318"/>
      <c r="L11" s="1318"/>
      <c r="M11" s="47"/>
    </row>
    <row r="12" spans="1:14" ht="15" customHeight="1">
      <c r="A12" s="1313"/>
      <c r="B12" s="46"/>
      <c r="C12" s="3"/>
      <c r="D12" s="3"/>
      <c r="E12" s="3"/>
      <c r="F12" s="3"/>
      <c r="G12" s="3"/>
      <c r="H12" s="3"/>
      <c r="I12" s="3"/>
      <c r="J12" s="1318" t="str">
        <f>材料承諾願!H11</f>
        <v>代表取締役　甲府 太郎</v>
      </c>
      <c r="K12" s="1318"/>
      <c r="L12" s="1318"/>
      <c r="M12" s="79" t="s">
        <v>15</v>
      </c>
    </row>
    <row r="13" spans="1:14" ht="15" customHeight="1">
      <c r="A13" s="1313"/>
      <c r="B13" s="48"/>
      <c r="C13" s="12"/>
      <c r="D13" s="12"/>
      <c r="E13" s="12"/>
      <c r="F13" s="12"/>
      <c r="G13" s="12"/>
      <c r="H13" s="12"/>
      <c r="I13" s="12"/>
      <c r="J13" s="12"/>
      <c r="K13" s="12"/>
      <c r="L13" s="12"/>
      <c r="M13" s="49"/>
    </row>
    <row r="14" spans="1:14" ht="15" customHeight="1">
      <c r="A14" s="1313"/>
      <c r="B14" s="50"/>
      <c r="C14" s="2"/>
      <c r="D14" s="2"/>
      <c r="E14" s="7"/>
      <c r="F14" s="6"/>
      <c r="G14" s="2"/>
      <c r="H14" s="2"/>
      <c r="I14" s="2"/>
      <c r="J14" s="2"/>
      <c r="K14" s="2"/>
      <c r="L14" s="2"/>
      <c r="M14" s="51"/>
    </row>
    <row r="15" spans="1:14" ht="15" customHeight="1">
      <c r="A15" s="1313"/>
      <c r="B15" s="46"/>
      <c r="C15" s="1161" t="s">
        <v>24</v>
      </c>
      <c r="D15" s="1161"/>
      <c r="E15" s="9"/>
      <c r="F15" s="8"/>
      <c r="G15" s="1306" t="str">
        <f>材料承諾願!F16</f>
        <v>○○○○○○工事</v>
      </c>
      <c r="H15" s="1306"/>
      <c r="I15" s="1306"/>
      <c r="J15" s="1306"/>
      <c r="K15" s="1306"/>
      <c r="L15" s="1306"/>
      <c r="M15" s="1307"/>
    </row>
    <row r="16" spans="1:14" ht="15" customHeight="1">
      <c r="A16" s="1313"/>
      <c r="B16" s="48"/>
      <c r="C16" s="25"/>
      <c r="D16" s="25"/>
      <c r="E16" s="13"/>
      <c r="F16" s="11"/>
      <c r="G16" s="12"/>
      <c r="H16" s="12"/>
      <c r="I16" s="12"/>
      <c r="J16" s="12"/>
      <c r="K16" s="12"/>
      <c r="L16" s="12"/>
      <c r="M16" s="49"/>
    </row>
    <row r="17" spans="1:13" ht="15" customHeight="1">
      <c r="A17" s="1313"/>
      <c r="B17" s="50"/>
      <c r="C17" s="24"/>
      <c r="D17" s="24"/>
      <c r="E17" s="7"/>
      <c r="F17" s="6"/>
      <c r="G17" s="2"/>
      <c r="H17" s="2"/>
      <c r="I17" s="2"/>
      <c r="J17" s="2"/>
      <c r="K17" s="2"/>
      <c r="L17" s="2"/>
      <c r="M17" s="51"/>
    </row>
    <row r="18" spans="1:13" ht="15" customHeight="1">
      <c r="A18" s="1313"/>
      <c r="B18" s="46"/>
      <c r="C18" s="1161" t="s">
        <v>4</v>
      </c>
      <c r="D18" s="1161"/>
      <c r="E18" s="9"/>
      <c r="F18" s="8"/>
      <c r="G18" s="1316" t="str">
        <f>材料承諾願!F18</f>
        <v>甲府市○○-○-○</v>
      </c>
      <c r="H18" s="1316"/>
      <c r="I18" s="1316"/>
      <c r="J18" s="1316"/>
      <c r="K18" s="1316"/>
      <c r="L18" s="1316"/>
      <c r="M18" s="1317"/>
    </row>
    <row r="19" spans="1:13" ht="15" customHeight="1">
      <c r="A19" s="1313"/>
      <c r="B19" s="48"/>
      <c r="C19" s="25"/>
      <c r="D19" s="25"/>
      <c r="E19" s="13"/>
      <c r="F19" s="11"/>
      <c r="G19" s="12"/>
      <c r="H19" s="12"/>
      <c r="I19" s="12"/>
      <c r="J19" s="12"/>
      <c r="K19" s="12"/>
      <c r="L19" s="12"/>
      <c r="M19" s="49"/>
    </row>
    <row r="20" spans="1:13" ht="15" customHeight="1">
      <c r="A20" s="1313"/>
      <c r="B20" s="50"/>
      <c r="C20" s="24"/>
      <c r="D20" s="24"/>
      <c r="E20" s="7"/>
      <c r="F20" s="6"/>
      <c r="G20" s="2"/>
      <c r="H20" s="2"/>
      <c r="I20" s="2"/>
      <c r="J20" s="2"/>
      <c r="K20" s="2"/>
      <c r="L20" s="2"/>
      <c r="M20" s="51"/>
    </row>
    <row r="21" spans="1:13" ht="15" customHeight="1">
      <c r="A21" s="1313"/>
      <c r="B21" s="46"/>
      <c r="C21" s="1161" t="s">
        <v>5</v>
      </c>
      <c r="D21" s="1161"/>
      <c r="E21" s="9"/>
      <c r="F21" s="8"/>
      <c r="H21" s="1291">
        <f>材料承諾願!F20</f>
        <v>44287</v>
      </c>
      <c r="I21" s="1291"/>
      <c r="J21" s="1291"/>
      <c r="K21" s="1291"/>
      <c r="L21" s="1291"/>
      <c r="M21" s="1292"/>
    </row>
    <row r="22" spans="1:13" ht="15" customHeight="1">
      <c r="A22" s="1313"/>
      <c r="B22" s="48"/>
      <c r="C22" s="25"/>
      <c r="D22" s="25"/>
      <c r="E22" s="13"/>
      <c r="F22" s="11"/>
      <c r="G22" s="12"/>
      <c r="H22" s="12"/>
      <c r="I22" s="12"/>
      <c r="J22" s="12"/>
      <c r="K22" s="12"/>
      <c r="L22" s="12"/>
      <c r="M22" s="49"/>
    </row>
    <row r="23" spans="1:13" ht="9.75" customHeight="1">
      <c r="A23" s="1313"/>
      <c r="B23" s="50"/>
      <c r="C23" s="1109" t="s">
        <v>25</v>
      </c>
      <c r="D23" s="1109"/>
      <c r="E23" s="7"/>
      <c r="F23" s="6"/>
      <c r="G23" s="76"/>
      <c r="H23" s="76"/>
      <c r="I23" s="76"/>
      <c r="J23" s="76"/>
      <c r="K23" s="76"/>
      <c r="L23" s="76"/>
      <c r="M23" s="51"/>
    </row>
    <row r="24" spans="1:13" ht="12.75" customHeight="1">
      <c r="A24" s="1313"/>
      <c r="B24" s="46"/>
      <c r="C24" s="1161"/>
      <c r="D24" s="1161"/>
      <c r="E24" s="9"/>
      <c r="F24" s="8"/>
      <c r="G24" s="78" t="s">
        <v>119</v>
      </c>
      <c r="H24" s="1297">
        <f>材料承諾願!F22</f>
        <v>44288</v>
      </c>
      <c r="I24" s="1297"/>
      <c r="J24" s="1297"/>
      <c r="K24" s="1297"/>
      <c r="L24" s="1297"/>
      <c r="M24" s="1298"/>
    </row>
    <row r="25" spans="1:13" ht="12.75" customHeight="1">
      <c r="A25" s="1313"/>
      <c r="B25" s="46"/>
      <c r="C25" s="1161"/>
      <c r="D25" s="1161"/>
      <c r="E25" s="9"/>
      <c r="F25" s="8"/>
      <c r="G25" s="78" t="s">
        <v>29</v>
      </c>
      <c r="H25" s="1297">
        <f>材料承諾願!F24</f>
        <v>44289</v>
      </c>
      <c r="I25" s="1297"/>
      <c r="J25" s="1297"/>
      <c r="K25" s="1297"/>
      <c r="L25" s="1297"/>
      <c r="M25" s="1298"/>
    </row>
    <row r="26" spans="1:13" ht="9.75" customHeight="1">
      <c r="A26" s="1313"/>
      <c r="B26" s="48"/>
      <c r="C26" s="1110"/>
      <c r="D26" s="1110"/>
      <c r="E26" s="13"/>
      <c r="F26" s="11"/>
      <c r="G26" s="77"/>
      <c r="H26" s="77"/>
      <c r="I26" s="77"/>
      <c r="J26" s="77"/>
      <c r="K26" s="77"/>
      <c r="L26" s="77"/>
      <c r="M26" s="49"/>
    </row>
    <row r="27" spans="1:13" ht="15" customHeight="1">
      <c r="A27" s="1313"/>
      <c r="B27" s="50"/>
      <c r="C27" s="24"/>
      <c r="D27" s="24"/>
      <c r="E27" s="7"/>
      <c r="F27" s="2"/>
      <c r="G27" s="2"/>
      <c r="H27" s="2"/>
      <c r="I27" s="2"/>
      <c r="J27" s="2"/>
      <c r="K27" s="2"/>
      <c r="L27" s="2"/>
      <c r="M27" s="51"/>
    </row>
    <row r="28" spans="1:13" ht="15" customHeight="1">
      <c r="B28" s="46"/>
      <c r="C28" s="1161" t="s">
        <v>7</v>
      </c>
      <c r="D28" s="1161"/>
      <c r="E28" s="9"/>
      <c r="F28" s="3"/>
      <c r="G28" s="31"/>
      <c r="H28" s="1299">
        <f>材料承諾願!F24</f>
        <v>44289</v>
      </c>
      <c r="I28" s="1299"/>
      <c r="J28" s="1299"/>
      <c r="K28" s="1299"/>
      <c r="L28" s="1299"/>
      <c r="M28" s="1300"/>
    </row>
    <row r="29" spans="1:13" ht="15" customHeight="1">
      <c r="B29" s="48"/>
      <c r="C29" s="25"/>
      <c r="D29" s="25"/>
      <c r="E29" s="13"/>
      <c r="F29" s="12"/>
      <c r="G29" s="29"/>
      <c r="H29" s="29"/>
      <c r="I29" s="29"/>
      <c r="J29" s="29"/>
      <c r="K29" s="29"/>
      <c r="L29" s="29"/>
      <c r="M29" s="49"/>
    </row>
    <row r="30" spans="1:13" ht="15" customHeight="1">
      <c r="B30" s="50"/>
      <c r="C30" s="24"/>
      <c r="D30" s="24"/>
      <c r="E30" s="7"/>
      <c r="F30" s="2"/>
      <c r="G30" s="2"/>
      <c r="H30" s="2"/>
      <c r="I30" s="2"/>
      <c r="J30" s="2"/>
      <c r="K30" s="2"/>
      <c r="L30" s="2"/>
      <c r="M30" s="51"/>
    </row>
    <row r="31" spans="1:13" ht="15" customHeight="1">
      <c r="B31" s="46"/>
      <c r="C31" s="1161" t="s">
        <v>33</v>
      </c>
      <c r="D31" s="1161"/>
      <c r="E31" s="9"/>
      <c r="F31" s="3"/>
      <c r="G31" s="1293">
        <f>材料承諾願!F26</f>
        <v>88888888</v>
      </c>
      <c r="H31" s="1293"/>
      <c r="I31" s="1293"/>
      <c r="J31" s="1293"/>
      <c r="K31" s="31" t="s">
        <v>37</v>
      </c>
      <c r="L31" s="31"/>
      <c r="M31" s="47"/>
    </row>
    <row r="32" spans="1:13" ht="15" customHeight="1">
      <c r="B32" s="48"/>
      <c r="C32" s="25"/>
      <c r="D32" s="25"/>
      <c r="E32" s="13"/>
      <c r="F32" s="12"/>
      <c r="G32" s="38"/>
      <c r="H32" s="39"/>
      <c r="I32" s="39"/>
      <c r="J32" s="32"/>
      <c r="K32" s="32"/>
      <c r="L32" s="32"/>
      <c r="M32" s="49"/>
    </row>
    <row r="33" spans="2:13" ht="15" customHeight="1">
      <c r="B33" s="50"/>
      <c r="C33" s="24"/>
      <c r="D33" s="24"/>
      <c r="E33" s="7"/>
      <c r="F33" s="6"/>
      <c r="G33" s="40"/>
      <c r="H33" s="41"/>
      <c r="I33" s="41"/>
      <c r="J33" s="34"/>
      <c r="K33" s="34"/>
      <c r="L33" s="34"/>
      <c r="M33" s="51"/>
    </row>
    <row r="34" spans="2:13" ht="15" customHeight="1">
      <c r="B34" s="46"/>
      <c r="C34" s="1161" t="s">
        <v>34</v>
      </c>
      <c r="D34" s="1161"/>
      <c r="E34" s="9"/>
      <c r="F34" s="8"/>
      <c r="G34" s="1290">
        <v>0</v>
      </c>
      <c r="H34" s="1290"/>
      <c r="I34" s="1290"/>
      <c r="J34" s="1290"/>
      <c r="K34" s="31" t="s">
        <v>37</v>
      </c>
      <c r="L34" s="31"/>
      <c r="M34" s="47"/>
    </row>
    <row r="35" spans="2:13" ht="15" customHeight="1">
      <c r="B35" s="52"/>
      <c r="C35" s="25"/>
      <c r="D35" s="25"/>
      <c r="E35" s="26"/>
      <c r="F35" s="11"/>
      <c r="G35" s="39"/>
      <c r="H35" s="39"/>
      <c r="I35" s="39"/>
      <c r="J35" s="36"/>
      <c r="K35" s="32"/>
      <c r="L35" s="32"/>
      <c r="M35" s="49"/>
    </row>
    <row r="36" spans="2:13" ht="15" customHeight="1">
      <c r="B36" s="53"/>
      <c r="C36" s="1294" t="s">
        <v>35</v>
      </c>
      <c r="D36" s="1294"/>
      <c r="E36" s="22"/>
      <c r="F36" s="6"/>
      <c r="G36" s="33"/>
      <c r="H36" s="34"/>
      <c r="I36" s="34"/>
      <c r="J36" s="37"/>
      <c r="K36" s="34"/>
      <c r="L36" s="34"/>
      <c r="M36" s="51"/>
    </row>
    <row r="37" spans="2:13" ht="15" customHeight="1">
      <c r="B37" s="54"/>
      <c r="C37" s="1295"/>
      <c r="D37" s="1295"/>
      <c r="E37" s="21"/>
      <c r="F37" s="8"/>
      <c r="G37" s="1290">
        <v>0</v>
      </c>
      <c r="H37" s="1290"/>
      <c r="I37" s="1290"/>
      <c r="J37" s="1290"/>
      <c r="K37" s="31" t="s">
        <v>37</v>
      </c>
      <c r="L37" s="31"/>
      <c r="M37" s="47"/>
    </row>
    <row r="38" spans="2:13" ht="15" customHeight="1">
      <c r="B38" s="48"/>
      <c r="C38" s="1296"/>
      <c r="D38" s="1296"/>
      <c r="E38" s="13"/>
      <c r="F38" s="11"/>
      <c r="G38" s="39"/>
      <c r="H38" s="39"/>
      <c r="I38" s="39"/>
      <c r="J38" s="35"/>
      <c r="K38" s="32"/>
      <c r="L38" s="32"/>
      <c r="M38" s="49"/>
    </row>
    <row r="39" spans="2:13" ht="15" customHeight="1">
      <c r="B39" s="50"/>
      <c r="C39" s="1294" t="s">
        <v>38</v>
      </c>
      <c r="D39" s="1294"/>
      <c r="E39" s="7"/>
      <c r="F39" s="6"/>
      <c r="G39" s="40"/>
      <c r="H39" s="41"/>
      <c r="I39" s="41"/>
      <c r="J39" s="34"/>
      <c r="K39" s="34"/>
      <c r="L39" s="34"/>
      <c r="M39" s="51"/>
    </row>
    <row r="40" spans="2:13" ht="15" customHeight="1">
      <c r="B40" s="46"/>
      <c r="C40" s="1295"/>
      <c r="D40" s="1295"/>
      <c r="E40" s="9"/>
      <c r="F40" s="8"/>
      <c r="G40" s="1293">
        <f>G31-G34-G37</f>
        <v>88888888</v>
      </c>
      <c r="H40" s="1293"/>
      <c r="I40" s="1293"/>
      <c r="J40" s="1293"/>
      <c r="K40" s="31" t="s">
        <v>37</v>
      </c>
      <c r="L40" s="31"/>
      <c r="M40" s="47"/>
    </row>
    <row r="41" spans="2:13" ht="15" customHeight="1">
      <c r="B41" s="48"/>
      <c r="C41" s="1296"/>
      <c r="D41" s="1296"/>
      <c r="E41" s="13"/>
      <c r="F41" s="11"/>
      <c r="G41" s="29"/>
      <c r="H41" s="29"/>
      <c r="I41" s="29"/>
      <c r="J41" s="29"/>
      <c r="K41" s="12"/>
      <c r="L41" s="12"/>
      <c r="M41" s="49"/>
    </row>
    <row r="42" spans="2:13" ht="15" customHeight="1">
      <c r="B42" s="50"/>
      <c r="C42" s="2"/>
      <c r="D42" s="2"/>
      <c r="E42" s="7"/>
      <c r="F42" s="6"/>
      <c r="G42" s="30"/>
      <c r="H42" s="2"/>
      <c r="I42" s="2"/>
      <c r="J42" s="2"/>
      <c r="K42" s="2"/>
      <c r="L42" s="2"/>
      <c r="M42" s="51"/>
    </row>
    <row r="43" spans="2:13" ht="15" customHeight="1">
      <c r="B43" s="54"/>
      <c r="C43" s="1308" t="s">
        <v>36</v>
      </c>
      <c r="D43" s="1308"/>
      <c r="E43" s="21"/>
      <c r="F43" s="8"/>
      <c r="H43" s="804" t="s">
        <v>547</v>
      </c>
      <c r="I43" s="804"/>
      <c r="J43" s="804"/>
      <c r="K43" s="804"/>
      <c r="L43" s="3"/>
      <c r="M43" s="47"/>
    </row>
    <row r="44" spans="2:13" ht="15" customHeight="1" thickBot="1">
      <c r="B44" s="55"/>
      <c r="C44" s="56"/>
      <c r="D44" s="56"/>
      <c r="E44" s="57"/>
      <c r="F44" s="58"/>
      <c r="G44" s="56"/>
      <c r="H44" s="56"/>
      <c r="I44" s="56"/>
      <c r="J44" s="56"/>
      <c r="K44" s="59"/>
      <c r="L44" s="59"/>
      <c r="M44" s="60"/>
    </row>
    <row r="45" spans="2:13" ht="15" customHeight="1">
      <c r="B45" s="3"/>
      <c r="C45" s="3"/>
      <c r="D45" s="3"/>
      <c r="E45" s="3"/>
      <c r="F45" s="3"/>
      <c r="G45" s="3"/>
      <c r="H45" s="3"/>
      <c r="I45" s="3"/>
      <c r="J45" s="3"/>
      <c r="K45" s="3"/>
      <c r="L45" s="3"/>
      <c r="M45" s="44"/>
    </row>
    <row r="46" spans="2:13" ht="15" customHeight="1">
      <c r="B46" s="3"/>
      <c r="C46" s="3"/>
      <c r="D46" s="3"/>
      <c r="E46" s="3"/>
      <c r="F46" s="3"/>
      <c r="G46" s="3"/>
      <c r="H46" s="3"/>
      <c r="I46" s="3"/>
      <c r="J46" s="3"/>
      <c r="K46" s="3"/>
      <c r="L46" s="3"/>
      <c r="M46" s="12"/>
    </row>
    <row r="47" spans="2:13" ht="15" customHeight="1">
      <c r="B47" s="6"/>
      <c r="C47" s="1109" t="s">
        <v>39</v>
      </c>
      <c r="D47" s="1109"/>
      <c r="E47" s="7"/>
      <c r="F47" s="2"/>
      <c r="G47" s="1309" t="s">
        <v>252</v>
      </c>
      <c r="H47" s="1309"/>
      <c r="I47" s="1309"/>
      <c r="J47" s="1309"/>
      <c r="K47" s="2"/>
      <c r="L47" s="2"/>
      <c r="M47" s="7"/>
    </row>
    <row r="48" spans="2:13" ht="15" customHeight="1">
      <c r="B48" s="11"/>
      <c r="C48" s="1110"/>
      <c r="D48" s="1110"/>
      <c r="E48" s="42"/>
      <c r="F48" s="12"/>
      <c r="G48" s="1310"/>
      <c r="H48" s="1310"/>
      <c r="I48" s="1310"/>
      <c r="J48" s="1310"/>
      <c r="K48" s="29"/>
      <c r="L48" s="29"/>
      <c r="M48" s="13"/>
    </row>
    <row r="49" spans="2:13" ht="15" customHeight="1">
      <c r="B49" s="6"/>
      <c r="C49" s="27"/>
      <c r="D49" s="27"/>
      <c r="E49" s="7"/>
      <c r="F49" s="2"/>
      <c r="G49" s="1114" t="s">
        <v>41</v>
      </c>
      <c r="H49" s="1114"/>
      <c r="I49" s="1114"/>
      <c r="J49" s="27"/>
      <c r="K49" s="2"/>
      <c r="L49" s="2"/>
      <c r="M49" s="7"/>
    </row>
    <row r="50" spans="2:13" ht="15" customHeight="1">
      <c r="B50" s="8"/>
      <c r="C50" s="1161" t="s">
        <v>40</v>
      </c>
      <c r="D50" s="1161"/>
      <c r="E50" s="9"/>
      <c r="F50" s="3"/>
      <c r="G50" s="1116"/>
      <c r="H50" s="1116"/>
      <c r="I50" s="1116"/>
      <c r="J50" s="3"/>
      <c r="K50" s="3"/>
      <c r="L50" s="3"/>
      <c r="M50" s="9"/>
    </row>
    <row r="51" spans="2:13" ht="15" customHeight="1">
      <c r="B51" s="8"/>
      <c r="C51" s="1161"/>
      <c r="D51" s="1161"/>
      <c r="E51" s="9"/>
      <c r="F51" s="3"/>
      <c r="G51" s="1312" t="str">
        <f>材料承諾願!E46</f>
        <v>教育部 教育総室 教育施設課</v>
      </c>
      <c r="H51" s="1312"/>
      <c r="I51" s="1312"/>
      <c r="J51" s="446" t="s">
        <v>197</v>
      </c>
      <c r="K51" s="1311" t="str">
        <f>材料承諾願!G50</f>
        <v>澤田 祥太</v>
      </c>
      <c r="L51" s="1311"/>
      <c r="M51" s="377" t="s">
        <v>15</v>
      </c>
    </row>
    <row r="52" spans="2:13" ht="15" customHeight="1">
      <c r="B52" s="11"/>
      <c r="C52" s="12"/>
      <c r="D52" s="12"/>
      <c r="E52" s="13"/>
      <c r="F52" s="12"/>
      <c r="G52" s="12"/>
      <c r="H52" s="12"/>
      <c r="I52" s="12"/>
      <c r="J52" s="12"/>
      <c r="K52" s="12"/>
      <c r="L52" s="12"/>
      <c r="M52" s="13"/>
    </row>
  </sheetData>
  <mergeCells count="37">
    <mergeCell ref="A10:A27"/>
    <mergeCell ref="K6:M6"/>
    <mergeCell ref="G18:M18"/>
    <mergeCell ref="J10:M10"/>
    <mergeCell ref="C21:D21"/>
    <mergeCell ref="J9:M9"/>
    <mergeCell ref="H10:I10"/>
    <mergeCell ref="J12:L12"/>
    <mergeCell ref="J11:L11"/>
    <mergeCell ref="H25:M25"/>
    <mergeCell ref="C43:D43"/>
    <mergeCell ref="C47:D48"/>
    <mergeCell ref="G47:J48"/>
    <mergeCell ref="C50:D51"/>
    <mergeCell ref="G49:I50"/>
    <mergeCell ref="K51:L51"/>
    <mergeCell ref="G51:I51"/>
    <mergeCell ref="H24:M24"/>
    <mergeCell ref="H28:M28"/>
    <mergeCell ref="G31:J31"/>
    <mergeCell ref="B1:K2"/>
    <mergeCell ref="C28:D28"/>
    <mergeCell ref="C15:D15"/>
    <mergeCell ref="C18:D18"/>
    <mergeCell ref="H11:I11"/>
    <mergeCell ref="L3:M4"/>
    <mergeCell ref="G15:M15"/>
    <mergeCell ref="N1:N2"/>
    <mergeCell ref="G34:J34"/>
    <mergeCell ref="G37:J37"/>
    <mergeCell ref="H21:M21"/>
    <mergeCell ref="G40:J40"/>
    <mergeCell ref="C23:D26"/>
    <mergeCell ref="C39:D41"/>
    <mergeCell ref="C31:D31"/>
    <mergeCell ref="C34:D34"/>
    <mergeCell ref="C36:D38"/>
  </mergeCells>
  <phoneticPr fontId="3"/>
  <hyperlinks>
    <hyperlink ref="N1" location="取説・目次!A1" display="取説・目次へ戻る"/>
  </hyperlinks>
  <pageMargins left="0.78740157480314965" right="0.39370078740157483" top="0.98425196850393704" bottom="0.59055118110236227" header="0.51181102362204722" footer="0.51181102362204722"/>
  <pageSetup paperSize="9" orientation="portrait"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66FFCC"/>
  </sheetPr>
  <dimension ref="B1:N25"/>
  <sheetViews>
    <sheetView view="pageBreakPreview" zoomScaleNormal="100" zoomScaleSheetLayoutView="100" workbookViewId="0">
      <selection activeCell="I2" sqref="I2"/>
    </sheetView>
  </sheetViews>
  <sheetFormatPr defaultRowHeight="14.25"/>
  <cols>
    <col min="1" max="1" width="0.625" style="160" customWidth="1"/>
    <col min="2" max="2" width="4.625" style="160" customWidth="1"/>
    <col min="3" max="3" width="9.75" style="160" customWidth="1"/>
    <col min="4" max="4" width="22" style="160" customWidth="1"/>
    <col min="5" max="5" width="21.25" style="160" customWidth="1"/>
    <col min="6" max="8" width="9.5" style="160" customWidth="1"/>
    <col min="9" max="9" width="20.25" style="160" bestFit="1" customWidth="1"/>
    <col min="10" max="16384" width="9" style="160"/>
  </cols>
  <sheetData>
    <row r="1" spans="2:14" ht="6.75" customHeight="1" thickBot="1">
      <c r="N1" s="644"/>
    </row>
    <row r="2" spans="2:14" ht="18.75" customHeight="1">
      <c r="C2" s="228"/>
      <c r="D2" s="228"/>
      <c r="E2" s="327"/>
      <c r="F2" s="1321" t="s">
        <v>46</v>
      </c>
      <c r="G2" s="1322"/>
      <c r="H2" s="1323"/>
      <c r="I2" s="596" t="s">
        <v>383</v>
      </c>
    </row>
    <row r="3" spans="2:14" ht="15" customHeight="1">
      <c r="C3" s="228"/>
      <c r="D3" s="228"/>
      <c r="E3" s="327"/>
      <c r="F3" s="328" t="s">
        <v>43</v>
      </c>
      <c r="G3" s="329" t="s">
        <v>47</v>
      </c>
      <c r="H3" s="330" t="s">
        <v>13</v>
      </c>
    </row>
    <row r="4" spans="2:14" ht="45" customHeight="1" thickBot="1">
      <c r="C4" s="331"/>
      <c r="D4" s="331"/>
      <c r="E4" s="332"/>
      <c r="F4" s="333"/>
      <c r="G4" s="334"/>
      <c r="H4" s="335"/>
    </row>
    <row r="5" spans="2:14" ht="52.5" customHeight="1" thickBot="1">
      <c r="B5" s="1339" t="s">
        <v>101</v>
      </c>
      <c r="C5" s="1340"/>
      <c r="D5" s="1340"/>
      <c r="E5" s="1340"/>
      <c r="F5" s="1340"/>
      <c r="G5" s="1340"/>
      <c r="H5" s="1341"/>
    </row>
    <row r="6" spans="2:14" ht="30" customHeight="1">
      <c r="B6" s="1342" t="s">
        <v>93</v>
      </c>
      <c r="C6" s="1343"/>
      <c r="D6" s="1351" t="str">
        <f>材料承諾願!F16</f>
        <v>○○○○○○工事</v>
      </c>
      <c r="E6" s="1243"/>
      <c r="F6" s="1243"/>
      <c r="G6" s="1243"/>
      <c r="H6" s="1352"/>
    </row>
    <row r="7" spans="2:14" ht="30" customHeight="1">
      <c r="B7" s="1344" t="s">
        <v>4</v>
      </c>
      <c r="C7" s="1345"/>
      <c r="D7" s="1357" t="str">
        <f>材料承諾願!F18</f>
        <v>甲府市○○-○-○</v>
      </c>
      <c r="E7" s="1242"/>
      <c r="F7" s="1242"/>
      <c r="G7" s="1242"/>
      <c r="H7" s="1358"/>
    </row>
    <row r="8" spans="2:14" ht="30" customHeight="1" thickBot="1">
      <c r="B8" s="1346" t="s">
        <v>94</v>
      </c>
      <c r="C8" s="1347"/>
      <c r="D8" s="1355" t="str">
        <f>材料承諾願!H10</f>
        <v>株式会社 甲府工務店</v>
      </c>
      <c r="E8" s="1356"/>
      <c r="F8" s="1353" t="str">
        <f>材料承諾願!H11</f>
        <v>代表取締役　甲府 太郎</v>
      </c>
      <c r="G8" s="1353"/>
      <c r="H8" s="1354"/>
    </row>
    <row r="9" spans="2:14" ht="39.75" customHeight="1" thickBot="1">
      <c r="B9" s="1348" t="s">
        <v>95</v>
      </c>
      <c r="C9" s="1349"/>
      <c r="D9" s="1349"/>
      <c r="E9" s="1349"/>
      <c r="F9" s="1349"/>
      <c r="G9" s="1349"/>
      <c r="H9" s="1350"/>
    </row>
    <row r="10" spans="2:14" ht="30" customHeight="1">
      <c r="B10" s="336">
        <v>1</v>
      </c>
      <c r="C10" s="1335"/>
      <c r="D10" s="1335"/>
      <c r="E10" s="1335"/>
      <c r="F10" s="1335"/>
      <c r="G10" s="1335"/>
      <c r="H10" s="1336"/>
    </row>
    <row r="11" spans="2:14" ht="30" customHeight="1">
      <c r="B11" s="337">
        <v>2</v>
      </c>
      <c r="C11" s="1326"/>
      <c r="D11" s="1326"/>
      <c r="E11" s="1326"/>
      <c r="F11" s="1326"/>
      <c r="G11" s="1326"/>
      <c r="H11" s="1327"/>
    </row>
    <row r="12" spans="2:14" ht="30" customHeight="1">
      <c r="B12" s="337">
        <v>3</v>
      </c>
      <c r="C12" s="1326"/>
      <c r="D12" s="1326"/>
      <c r="E12" s="1326"/>
      <c r="F12" s="1326"/>
      <c r="G12" s="1326"/>
      <c r="H12" s="1327"/>
    </row>
    <row r="13" spans="2:14" ht="30" customHeight="1">
      <c r="B13" s="337">
        <v>4</v>
      </c>
      <c r="C13" s="1326"/>
      <c r="D13" s="1326"/>
      <c r="E13" s="1326"/>
      <c r="F13" s="1326"/>
      <c r="G13" s="1326"/>
      <c r="H13" s="1327"/>
    </row>
    <row r="14" spans="2:14" ht="30" customHeight="1">
      <c r="B14" s="337">
        <v>5</v>
      </c>
      <c r="C14" s="1326"/>
      <c r="D14" s="1326"/>
      <c r="E14" s="1326"/>
      <c r="F14" s="1326"/>
      <c r="G14" s="1326"/>
      <c r="H14" s="1327"/>
    </row>
    <row r="15" spans="2:14" ht="30" customHeight="1">
      <c r="B15" s="337">
        <v>6</v>
      </c>
      <c r="C15" s="1326"/>
      <c r="D15" s="1326"/>
      <c r="E15" s="1326"/>
      <c r="F15" s="1326"/>
      <c r="G15" s="1326"/>
      <c r="H15" s="1327"/>
    </row>
    <row r="16" spans="2:14" ht="30" customHeight="1">
      <c r="B16" s="337">
        <v>7</v>
      </c>
      <c r="C16" s="1326"/>
      <c r="D16" s="1337"/>
      <c r="E16" s="1337"/>
      <c r="F16" s="1337"/>
      <c r="G16" s="1337"/>
      <c r="H16" s="1338"/>
    </row>
    <row r="17" spans="2:8" ht="30" customHeight="1">
      <c r="B17" s="337">
        <v>8</v>
      </c>
      <c r="C17" s="1326"/>
      <c r="D17" s="1337"/>
      <c r="E17" s="1337"/>
      <c r="F17" s="1337"/>
      <c r="G17" s="1337"/>
      <c r="H17" s="1338"/>
    </row>
    <row r="18" spans="2:8" ht="30" customHeight="1">
      <c r="B18" s="337">
        <v>9</v>
      </c>
      <c r="C18" s="1326"/>
      <c r="D18" s="1326"/>
      <c r="E18" s="1326"/>
      <c r="F18" s="1326"/>
      <c r="G18" s="1326"/>
      <c r="H18" s="1327"/>
    </row>
    <row r="19" spans="2:8" ht="30" customHeight="1">
      <c r="B19" s="337">
        <v>10</v>
      </c>
      <c r="C19" s="1326"/>
      <c r="D19" s="1326"/>
      <c r="E19" s="1326"/>
      <c r="F19" s="1326"/>
      <c r="G19" s="1326"/>
      <c r="H19" s="1327"/>
    </row>
    <row r="20" spans="2:8" ht="30" customHeight="1">
      <c r="B20" s="337">
        <v>11</v>
      </c>
      <c r="C20" s="1326"/>
      <c r="D20" s="1326"/>
      <c r="E20" s="1326"/>
      <c r="F20" s="1326"/>
      <c r="G20" s="1326"/>
      <c r="H20" s="1327"/>
    </row>
    <row r="21" spans="2:8" ht="30" customHeight="1" thickBot="1">
      <c r="B21" s="337">
        <v>12</v>
      </c>
      <c r="C21" s="1328"/>
      <c r="D21" s="1328"/>
      <c r="E21" s="1328"/>
      <c r="F21" s="1328"/>
      <c r="G21" s="1328"/>
      <c r="H21" s="1329"/>
    </row>
    <row r="22" spans="2:8" ht="37.5" customHeight="1">
      <c r="B22" s="338"/>
      <c r="C22" s="1330" t="s">
        <v>96</v>
      </c>
      <c r="D22" s="1330"/>
      <c r="E22" s="1330"/>
      <c r="F22" s="1330"/>
      <c r="G22" s="1330"/>
      <c r="H22" s="1331"/>
    </row>
    <row r="23" spans="2:8" ht="37.5" customHeight="1">
      <c r="B23" s="339"/>
      <c r="C23" s="237"/>
      <c r="D23" s="340" t="s">
        <v>74</v>
      </c>
      <c r="E23" s="1324" t="str">
        <f>取説・目次!G30</f>
        <v>甲府 花子</v>
      </c>
      <c r="F23" s="1324"/>
      <c r="G23" s="4" t="s">
        <v>68</v>
      </c>
      <c r="H23" s="341"/>
    </row>
    <row r="24" spans="2:8" ht="37.5" customHeight="1">
      <c r="B24" s="339"/>
      <c r="C24" s="1332" t="s">
        <v>102</v>
      </c>
      <c r="D24" s="1333"/>
      <c r="E24" s="1333"/>
      <c r="F24" s="1333"/>
      <c r="G24" s="1333"/>
      <c r="H24" s="1334"/>
    </row>
    <row r="25" spans="2:8" ht="37.5" customHeight="1" thickBot="1">
      <c r="B25" s="342"/>
      <c r="C25" s="343"/>
      <c r="D25" s="344" t="s">
        <v>98</v>
      </c>
      <c r="E25" s="1325" t="str">
        <f>材料承諾願!G50</f>
        <v>澤田 祥太</v>
      </c>
      <c r="F25" s="1325"/>
      <c r="G25" s="345" t="s">
        <v>99</v>
      </c>
      <c r="H25" s="346"/>
    </row>
  </sheetData>
  <mergeCells count="26">
    <mergeCell ref="B5:H5"/>
    <mergeCell ref="B6:C6"/>
    <mergeCell ref="B7:C7"/>
    <mergeCell ref="B8:C8"/>
    <mergeCell ref="B9:H9"/>
    <mergeCell ref="D6:H6"/>
    <mergeCell ref="F8:H8"/>
    <mergeCell ref="D8:E8"/>
    <mergeCell ref="D7:H7"/>
    <mergeCell ref="C19:H19"/>
    <mergeCell ref="C10:H10"/>
    <mergeCell ref="C11:H11"/>
    <mergeCell ref="C12:H12"/>
    <mergeCell ref="C13:H13"/>
    <mergeCell ref="C16:H16"/>
    <mergeCell ref="C17:H17"/>
    <mergeCell ref="F2:H2"/>
    <mergeCell ref="E23:F23"/>
    <mergeCell ref="E25:F25"/>
    <mergeCell ref="C20:H20"/>
    <mergeCell ref="C21:H21"/>
    <mergeCell ref="C22:H22"/>
    <mergeCell ref="C24:H24"/>
    <mergeCell ref="C14:H14"/>
    <mergeCell ref="C15:H15"/>
    <mergeCell ref="C18:H18"/>
  </mergeCells>
  <phoneticPr fontId="3"/>
  <hyperlinks>
    <hyperlink ref="I2" location="取説・目次!A1" display="取説・目次へ戻る"/>
  </hyperlinks>
  <pageMargins left="0.98425196850393704" right="0.59055118110236227" top="0.78740157480314965"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66FFCC"/>
  </sheetPr>
  <dimension ref="B1:N26"/>
  <sheetViews>
    <sheetView view="pageBreakPreview" zoomScaleNormal="85" zoomScaleSheetLayoutView="100" workbookViewId="0">
      <selection activeCell="I2" sqref="I2"/>
    </sheetView>
  </sheetViews>
  <sheetFormatPr defaultRowHeight="14.25"/>
  <cols>
    <col min="1" max="1" width="0.625" style="160" customWidth="1"/>
    <col min="2" max="2" width="4.625" style="160" customWidth="1"/>
    <col min="3" max="3" width="9.75" style="160" customWidth="1"/>
    <col min="4" max="4" width="22" style="160" customWidth="1"/>
    <col min="5" max="5" width="21.25" style="160" customWidth="1"/>
    <col min="6" max="8" width="9.5" style="160" customWidth="1"/>
    <col min="9" max="9" width="20.25" style="160" bestFit="1" customWidth="1"/>
    <col min="10" max="16384" width="9" style="160"/>
  </cols>
  <sheetData>
    <row r="1" spans="2:14" ht="3.75" customHeight="1" thickBot="1">
      <c r="N1" s="644"/>
    </row>
    <row r="2" spans="2:14" ht="18.75" customHeight="1">
      <c r="C2" s="228" t="s">
        <v>91</v>
      </c>
      <c r="D2" s="228"/>
      <c r="E2" s="327"/>
      <c r="F2" s="1321" t="s">
        <v>46</v>
      </c>
      <c r="G2" s="1322"/>
      <c r="H2" s="1323"/>
      <c r="I2" s="596" t="s">
        <v>383</v>
      </c>
    </row>
    <row r="3" spans="2:14" ht="15" customHeight="1">
      <c r="C3" s="1364" t="str">
        <f>IF(取説・目次!G37="甲府地区広域行政事務組合","甲府地区広域行政事務組合","指導検査主幹 ")</f>
        <v xml:space="preserve">指導検査主幹 </v>
      </c>
      <c r="D3" s="1364"/>
      <c r="E3" s="1365"/>
      <c r="F3" s="328" t="s">
        <v>43</v>
      </c>
      <c r="G3" s="329" t="s">
        <v>47</v>
      </c>
      <c r="H3" s="330" t="s">
        <v>13</v>
      </c>
    </row>
    <row r="4" spans="2:14" ht="45" customHeight="1" thickBot="1">
      <c r="C4" s="1366"/>
      <c r="D4" s="1366"/>
      <c r="E4" s="1367"/>
      <c r="F4" s="333"/>
      <c r="G4" s="334"/>
      <c r="H4" s="335"/>
    </row>
    <row r="5" spans="2:14" ht="52.5" customHeight="1" thickBot="1">
      <c r="B5" s="1339" t="s">
        <v>92</v>
      </c>
      <c r="C5" s="1340"/>
      <c r="D5" s="1340"/>
      <c r="E5" s="1340"/>
      <c r="F5" s="1340"/>
      <c r="G5" s="1340"/>
      <c r="H5" s="1341"/>
    </row>
    <row r="6" spans="2:14" ht="30" customHeight="1">
      <c r="B6" s="1342" t="s">
        <v>93</v>
      </c>
      <c r="C6" s="1343"/>
      <c r="D6" s="1351" t="str">
        <f>材料承諾願!F16</f>
        <v>○○○○○○工事</v>
      </c>
      <c r="E6" s="1243"/>
      <c r="F6" s="1243"/>
      <c r="G6" s="1243"/>
      <c r="H6" s="1352"/>
    </row>
    <row r="7" spans="2:14" ht="30" customHeight="1">
      <c r="B7" s="1344" t="s">
        <v>4</v>
      </c>
      <c r="C7" s="1345"/>
      <c r="D7" s="1357" t="str">
        <f>材料承諾願!F18</f>
        <v>甲府市○○-○-○</v>
      </c>
      <c r="E7" s="1242"/>
      <c r="F7" s="1242"/>
      <c r="G7" s="1242"/>
      <c r="H7" s="1358"/>
    </row>
    <row r="8" spans="2:14" ht="30" customHeight="1" thickBot="1">
      <c r="B8" s="1346" t="s">
        <v>94</v>
      </c>
      <c r="C8" s="1347"/>
      <c r="D8" s="1362" t="str">
        <f>材料承諾願!H10</f>
        <v>株式会社 甲府工務店</v>
      </c>
      <c r="E8" s="1363"/>
      <c r="F8" s="1361" t="str">
        <f>材料承諾願!H11</f>
        <v>代表取締役　甲府 太郎</v>
      </c>
      <c r="G8" s="1361"/>
      <c r="H8" s="1361"/>
      <c r="I8" s="339"/>
    </row>
    <row r="9" spans="2:14" ht="39.75" customHeight="1" thickBot="1">
      <c r="B9" s="1348" t="s">
        <v>95</v>
      </c>
      <c r="C9" s="1349"/>
      <c r="D9" s="1349"/>
      <c r="E9" s="1349"/>
      <c r="F9" s="1349"/>
      <c r="G9" s="1349"/>
      <c r="H9" s="1350"/>
    </row>
    <row r="10" spans="2:14" ht="30" customHeight="1">
      <c r="B10" s="336">
        <v>1</v>
      </c>
      <c r="C10" s="1335"/>
      <c r="D10" s="1335"/>
      <c r="E10" s="1335"/>
      <c r="F10" s="1335"/>
      <c r="G10" s="1335"/>
      <c r="H10" s="1336"/>
    </row>
    <row r="11" spans="2:14" ht="30" customHeight="1">
      <c r="B11" s="337">
        <v>2</v>
      </c>
      <c r="C11" s="1326"/>
      <c r="D11" s="1326"/>
      <c r="E11" s="1326"/>
      <c r="F11" s="1326"/>
      <c r="G11" s="1326"/>
      <c r="H11" s="1327"/>
    </row>
    <row r="12" spans="2:14" ht="30" customHeight="1">
      <c r="B12" s="337">
        <v>3</v>
      </c>
      <c r="C12" s="1326"/>
      <c r="D12" s="1326"/>
      <c r="E12" s="1326"/>
      <c r="F12" s="1326"/>
      <c r="G12" s="1326"/>
      <c r="H12" s="1327"/>
    </row>
    <row r="13" spans="2:14" ht="30" customHeight="1">
      <c r="B13" s="337">
        <v>4</v>
      </c>
      <c r="C13" s="1326"/>
      <c r="D13" s="1326"/>
      <c r="E13" s="1326"/>
      <c r="F13" s="1326"/>
      <c r="G13" s="1326"/>
      <c r="H13" s="1327"/>
    </row>
    <row r="14" spans="2:14" ht="30" customHeight="1">
      <c r="B14" s="337">
        <v>5</v>
      </c>
      <c r="C14" s="1326"/>
      <c r="D14" s="1326"/>
      <c r="E14" s="1326"/>
      <c r="F14" s="1326"/>
      <c r="G14" s="1326"/>
      <c r="H14" s="1327"/>
    </row>
    <row r="15" spans="2:14" ht="30" customHeight="1">
      <c r="B15" s="337">
        <v>6</v>
      </c>
      <c r="C15" s="1326"/>
      <c r="D15" s="1326"/>
      <c r="E15" s="1326"/>
      <c r="F15" s="1326"/>
      <c r="G15" s="1326"/>
      <c r="H15" s="1327"/>
    </row>
    <row r="16" spans="2:14" ht="30" customHeight="1">
      <c r="B16" s="337">
        <v>7</v>
      </c>
      <c r="C16" s="1326"/>
      <c r="D16" s="1337"/>
      <c r="E16" s="1337"/>
      <c r="F16" s="1337"/>
      <c r="G16" s="1337"/>
      <c r="H16" s="1338"/>
    </row>
    <row r="17" spans="2:8" ht="30" customHeight="1">
      <c r="B17" s="337">
        <v>8</v>
      </c>
      <c r="C17" s="1326"/>
      <c r="D17" s="1337"/>
      <c r="E17" s="1337"/>
      <c r="F17" s="1337"/>
      <c r="G17" s="1337"/>
      <c r="H17" s="1338"/>
    </row>
    <row r="18" spans="2:8" ht="30" customHeight="1">
      <c r="B18" s="337">
        <v>9</v>
      </c>
      <c r="C18" s="1326"/>
      <c r="D18" s="1326"/>
      <c r="E18" s="1326"/>
      <c r="F18" s="1326"/>
      <c r="G18" s="1326"/>
      <c r="H18" s="1327"/>
    </row>
    <row r="19" spans="2:8" ht="30" customHeight="1">
      <c r="B19" s="337">
        <v>10</v>
      </c>
      <c r="C19" s="1326"/>
      <c r="D19" s="1326"/>
      <c r="E19" s="1326"/>
      <c r="F19" s="1326"/>
      <c r="G19" s="1326"/>
      <c r="H19" s="1327"/>
    </row>
    <row r="20" spans="2:8" ht="30" customHeight="1">
      <c r="B20" s="337">
        <v>11</v>
      </c>
      <c r="C20" s="1326"/>
      <c r="D20" s="1326"/>
      <c r="E20" s="1326"/>
      <c r="F20" s="1326"/>
      <c r="G20" s="1326"/>
      <c r="H20" s="1327"/>
    </row>
    <row r="21" spans="2:8" ht="30" customHeight="1" thickBot="1">
      <c r="B21" s="337">
        <v>12</v>
      </c>
      <c r="C21" s="1328"/>
      <c r="D21" s="1328"/>
      <c r="E21" s="1328"/>
      <c r="F21" s="1328"/>
      <c r="G21" s="1328"/>
      <c r="H21" s="1329"/>
    </row>
    <row r="22" spans="2:8" ht="37.5" customHeight="1">
      <c r="B22" s="338"/>
      <c r="C22" s="1330" t="s">
        <v>96</v>
      </c>
      <c r="D22" s="1330"/>
      <c r="E22" s="1330"/>
      <c r="F22" s="1330"/>
      <c r="G22" s="1330"/>
      <c r="H22" s="1331"/>
    </row>
    <row r="23" spans="2:8" ht="37.5" customHeight="1">
      <c r="B23" s="339"/>
      <c r="C23" s="237"/>
      <c r="D23" s="340" t="s">
        <v>74</v>
      </c>
      <c r="E23" s="1324" t="str">
        <f>取説・目次!G30</f>
        <v>甲府 花子</v>
      </c>
      <c r="F23" s="1324"/>
      <c r="G23" s="4" t="s">
        <v>68</v>
      </c>
      <c r="H23" s="341"/>
    </row>
    <row r="24" spans="2:8" ht="37.5" customHeight="1">
      <c r="B24" s="339"/>
      <c r="C24" s="1332" t="s">
        <v>97</v>
      </c>
      <c r="D24" s="1333"/>
      <c r="E24" s="1333"/>
      <c r="F24" s="1333"/>
      <c r="G24" s="1333"/>
      <c r="H24" s="1334"/>
    </row>
    <row r="25" spans="2:8" ht="37.5" customHeight="1" thickBot="1">
      <c r="B25" s="342"/>
      <c r="C25" s="343"/>
      <c r="D25" s="344" t="s">
        <v>98</v>
      </c>
      <c r="E25" s="1325" t="str">
        <f>材料承諾願!G50</f>
        <v>澤田 祥太</v>
      </c>
      <c r="F25" s="1325"/>
      <c r="G25" s="345" t="s">
        <v>99</v>
      </c>
      <c r="H25" s="346"/>
    </row>
    <row r="26" spans="2:8" ht="18.75" customHeight="1">
      <c r="B26" s="347" t="s">
        <v>109</v>
      </c>
      <c r="E26" s="1359" t="s">
        <v>100</v>
      </c>
      <c r="F26" s="1360"/>
      <c r="G26" s="1360"/>
      <c r="H26" s="1360"/>
    </row>
  </sheetData>
  <mergeCells count="28">
    <mergeCell ref="C15:H15"/>
    <mergeCell ref="E25:F25"/>
    <mergeCell ref="C20:H20"/>
    <mergeCell ref="C21:H21"/>
    <mergeCell ref="C22:H22"/>
    <mergeCell ref="C24:H24"/>
    <mergeCell ref="C16:H16"/>
    <mergeCell ref="C18:H18"/>
    <mergeCell ref="D8:E8"/>
    <mergeCell ref="F2:H2"/>
    <mergeCell ref="E23:F23"/>
    <mergeCell ref="B6:C6"/>
    <mergeCell ref="B7:C7"/>
    <mergeCell ref="C14:H14"/>
    <mergeCell ref="C10:H10"/>
    <mergeCell ref="C11:H11"/>
    <mergeCell ref="C3:E4"/>
    <mergeCell ref="C12:H12"/>
    <mergeCell ref="E26:H26"/>
    <mergeCell ref="B9:H9"/>
    <mergeCell ref="D6:H6"/>
    <mergeCell ref="D7:H7"/>
    <mergeCell ref="B5:H5"/>
    <mergeCell ref="C13:H13"/>
    <mergeCell ref="B8:C8"/>
    <mergeCell ref="C19:H19"/>
    <mergeCell ref="C17:H17"/>
    <mergeCell ref="F8:H8"/>
  </mergeCells>
  <phoneticPr fontId="3"/>
  <hyperlinks>
    <hyperlink ref="I2" location="取説・目次!A1" display="取説・目次へ戻る"/>
  </hyperlinks>
  <pageMargins left="0.98425196850393704" right="0.59055118110236227" top="0.74803149606299213" bottom="0.74803149606299213"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66FFCC"/>
  </sheetPr>
  <dimension ref="A1:Q53"/>
  <sheetViews>
    <sheetView view="pageBreakPreview" zoomScaleNormal="100" zoomScaleSheetLayoutView="100" workbookViewId="0">
      <selection activeCell="N1" sqref="N1:N2"/>
    </sheetView>
  </sheetViews>
  <sheetFormatPr defaultRowHeight="15" customHeight="1"/>
  <cols>
    <col min="1" max="1" width="3.5" style="28" customWidth="1"/>
    <col min="2" max="2" width="2.5" style="28" customWidth="1"/>
    <col min="3" max="4" width="9" style="28"/>
    <col min="5" max="6" width="2.5" style="28" customWidth="1"/>
    <col min="7" max="7" width="11.25" style="28" customWidth="1"/>
    <col min="8" max="8" width="2.5" style="28" customWidth="1"/>
    <col min="9" max="12" width="9" style="28"/>
    <col min="13" max="13" width="11.875" style="28" customWidth="1"/>
    <col min="14" max="14" width="20.25" style="28" bestFit="1" customWidth="1"/>
    <col min="15" max="16384" width="9" style="28"/>
  </cols>
  <sheetData>
    <row r="1" spans="1:16" ht="15" customHeight="1">
      <c r="C1" s="99"/>
      <c r="D1" s="99"/>
      <c r="F1" s="99"/>
      <c r="G1" s="99"/>
      <c r="H1" s="99"/>
      <c r="I1" s="99"/>
      <c r="J1" s="99"/>
      <c r="K1" s="99"/>
      <c r="L1" s="99"/>
      <c r="M1" s="99"/>
      <c r="N1" s="1289" t="s">
        <v>383</v>
      </c>
    </row>
    <row r="2" spans="1:16" ht="15" customHeight="1">
      <c r="B2" s="99"/>
      <c r="C2" s="99"/>
      <c r="D2" s="99"/>
      <c r="E2" s="1301" t="s">
        <v>145</v>
      </c>
      <c r="F2" s="1301"/>
      <c r="G2" s="1301"/>
      <c r="H2" s="1301"/>
      <c r="I2" s="1301"/>
      <c r="J2" s="1301"/>
      <c r="K2" s="1301"/>
      <c r="L2" s="99"/>
      <c r="M2" s="99"/>
      <c r="N2" s="1108"/>
    </row>
    <row r="3" spans="1:16" ht="15" customHeight="1">
      <c r="E3" s="1301"/>
      <c r="F3" s="1301"/>
      <c r="G3" s="1301"/>
      <c r="H3" s="1301"/>
      <c r="I3" s="1301"/>
      <c r="J3" s="1301"/>
      <c r="K3" s="1301"/>
      <c r="L3" s="1392" t="str">
        <f>材料承諾願!I2</f>
        <v>(建築工)契約第000001号</v>
      </c>
      <c r="M3" s="1393"/>
    </row>
    <row r="4" spans="1:16" ht="15" customHeight="1" thickBot="1">
      <c r="J4" s="3"/>
      <c r="K4" s="5"/>
      <c r="L4" s="1394"/>
      <c r="M4" s="1395"/>
    </row>
    <row r="5" spans="1:16" ht="15" customHeight="1">
      <c r="B5" s="43"/>
      <c r="C5" s="44"/>
      <c r="D5" s="44"/>
      <c r="E5" s="44"/>
      <c r="F5" s="44"/>
      <c r="G5" s="44"/>
      <c r="H5" s="44"/>
      <c r="I5" s="44"/>
      <c r="J5" s="44"/>
      <c r="K5" s="44"/>
      <c r="L5" s="44"/>
      <c r="M5" s="45"/>
    </row>
    <row r="6" spans="1:16" ht="15" customHeight="1">
      <c r="B6" s="46"/>
      <c r="C6" s="3"/>
      <c r="D6" s="3"/>
      <c r="E6" s="3"/>
      <c r="F6" s="3"/>
      <c r="G6" s="3"/>
      <c r="H6" s="3"/>
      <c r="I6" s="3"/>
      <c r="J6" s="3"/>
      <c r="K6" s="1314" t="s">
        <v>240</v>
      </c>
      <c r="L6" s="1314"/>
      <c r="M6" s="1315"/>
      <c r="P6" s="597"/>
    </row>
    <row r="7" spans="1:16" ht="5.25" customHeight="1">
      <c r="B7" s="46"/>
      <c r="D7" s="148"/>
      <c r="E7" s="148"/>
      <c r="F7" s="148"/>
      <c r="G7" s="3"/>
      <c r="H7" s="3"/>
      <c r="I7" s="3"/>
      <c r="J7" s="3"/>
      <c r="K7" s="3"/>
      <c r="L7" s="3"/>
      <c r="M7" s="47"/>
    </row>
    <row r="8" spans="1:16" ht="30" customHeight="1">
      <c r="B8" s="46"/>
      <c r="C8" s="148" t="str">
        <f>IF(取説・目次!G37="甲府地区広域行政事務組合","(あて先）甲府地区広域行政事務組合　管理者","（あて先）甲 府 市 長")</f>
        <v>（あて先）甲 府 市 長</v>
      </c>
      <c r="D8" s="148"/>
      <c r="E8" s="148"/>
      <c r="F8" s="148"/>
      <c r="G8" s="3"/>
      <c r="H8" s="3"/>
      <c r="I8" s="3"/>
      <c r="J8" s="3"/>
      <c r="K8" s="3"/>
      <c r="L8" s="3"/>
      <c r="M8" s="47"/>
    </row>
    <row r="9" spans="1:16" ht="15" customHeight="1">
      <c r="B9" s="46"/>
      <c r="C9" s="3"/>
      <c r="D9" s="3"/>
      <c r="E9" s="3"/>
      <c r="F9" s="3"/>
      <c r="G9" s="3"/>
      <c r="H9" s="3"/>
      <c r="I9" s="4"/>
      <c r="J9" s="1136"/>
      <c r="K9" s="1136"/>
      <c r="L9" s="1136"/>
      <c r="M9" s="1320"/>
    </row>
    <row r="10" spans="1:16" ht="15" customHeight="1">
      <c r="A10" s="1313" t="s">
        <v>32</v>
      </c>
      <c r="B10" s="46"/>
      <c r="C10" s="3"/>
      <c r="D10" s="3"/>
      <c r="E10" s="3"/>
      <c r="F10" s="3"/>
      <c r="G10" s="23" t="s">
        <v>0</v>
      </c>
      <c r="H10" s="1116" t="s">
        <v>22</v>
      </c>
      <c r="I10" s="1116"/>
      <c r="J10" s="1388" t="str">
        <f>材料承諾願!H9</f>
        <v>甲府市○-○-○</v>
      </c>
      <c r="K10" s="1388"/>
      <c r="L10" s="1388"/>
      <c r="M10" s="1389"/>
    </row>
    <row r="11" spans="1:16" ht="15" customHeight="1">
      <c r="A11" s="1313"/>
      <c r="B11" s="46"/>
      <c r="C11" s="3"/>
      <c r="D11" s="3"/>
      <c r="E11" s="3"/>
      <c r="F11" s="3"/>
      <c r="G11" s="23" t="s">
        <v>21</v>
      </c>
      <c r="H11" s="1116" t="s">
        <v>23</v>
      </c>
      <c r="I11" s="1116"/>
      <c r="J11" s="1388" t="str">
        <f>材料承諾願!H10</f>
        <v>株式会社 甲府工務店</v>
      </c>
      <c r="K11" s="1388"/>
      <c r="L11" s="1388"/>
      <c r="M11" s="1389"/>
    </row>
    <row r="12" spans="1:16" ht="15" customHeight="1">
      <c r="A12" s="1313"/>
      <c r="B12" s="46"/>
      <c r="C12" s="3"/>
      <c r="D12" s="3"/>
      <c r="E12" s="3"/>
      <c r="F12" s="3"/>
      <c r="G12" s="3"/>
      <c r="H12" s="3"/>
      <c r="I12" s="3"/>
      <c r="J12" s="1388" t="str">
        <f>材料承諾願!H11</f>
        <v>代表取締役　甲府 太郎</v>
      </c>
      <c r="K12" s="1388"/>
      <c r="L12" s="1388"/>
      <c r="M12" s="79" t="s">
        <v>15</v>
      </c>
    </row>
    <row r="13" spans="1:16" ht="15" customHeight="1">
      <c r="A13" s="1313"/>
      <c r="B13" s="48"/>
      <c r="C13" s="12"/>
      <c r="D13" s="12"/>
      <c r="E13" s="12"/>
      <c r="F13" s="12"/>
      <c r="G13" s="12"/>
      <c r="H13" s="12"/>
      <c r="I13" s="12"/>
      <c r="J13" s="12"/>
      <c r="K13" s="12"/>
      <c r="L13" s="12"/>
      <c r="M13" s="49"/>
    </row>
    <row r="14" spans="1:16" ht="12.75" customHeight="1">
      <c r="A14" s="1313"/>
      <c r="B14" s="50"/>
      <c r="C14" s="2"/>
      <c r="D14" s="2"/>
      <c r="E14" s="7"/>
      <c r="F14" s="6"/>
      <c r="G14" s="2"/>
      <c r="H14" s="2"/>
      <c r="I14" s="2"/>
      <c r="J14" s="2"/>
      <c r="K14" s="2"/>
      <c r="L14" s="2"/>
      <c r="M14" s="51"/>
    </row>
    <row r="15" spans="1:16" ht="26.25" customHeight="1">
      <c r="A15" s="1313"/>
      <c r="B15" s="46"/>
      <c r="C15" s="1161" t="s">
        <v>24</v>
      </c>
      <c r="D15" s="1161"/>
      <c r="E15" s="9"/>
      <c r="F15" s="8"/>
      <c r="G15" s="1306" t="str">
        <f>材料承諾願!F16</f>
        <v>○○○○○○工事</v>
      </c>
      <c r="H15" s="1306"/>
      <c r="I15" s="1306"/>
      <c r="J15" s="1306"/>
      <c r="K15" s="1306"/>
      <c r="L15" s="1306"/>
      <c r="M15" s="1307"/>
    </row>
    <row r="16" spans="1:16" ht="12.75" customHeight="1">
      <c r="A16" s="1313"/>
      <c r="B16" s="48"/>
      <c r="C16" s="25"/>
      <c r="D16" s="25"/>
      <c r="E16" s="13"/>
      <c r="F16" s="11"/>
      <c r="G16" s="12"/>
      <c r="H16" s="12"/>
      <c r="I16" s="12"/>
      <c r="J16" s="12"/>
      <c r="K16" s="12"/>
      <c r="L16" s="12"/>
      <c r="M16" s="49"/>
    </row>
    <row r="17" spans="1:13" ht="12.75" customHeight="1">
      <c r="A17" s="1313"/>
      <c r="B17" s="50"/>
      <c r="C17" s="24"/>
      <c r="D17" s="24"/>
      <c r="E17" s="7"/>
      <c r="F17" s="6"/>
      <c r="G17" s="2"/>
      <c r="H17" s="2"/>
      <c r="I17" s="2"/>
      <c r="J17" s="2"/>
      <c r="K17" s="2"/>
      <c r="L17" s="2"/>
      <c r="M17" s="51"/>
    </row>
    <row r="18" spans="1:13" ht="26.25" customHeight="1">
      <c r="A18" s="1313"/>
      <c r="B18" s="46"/>
      <c r="C18" s="1161" t="s">
        <v>4</v>
      </c>
      <c r="D18" s="1161"/>
      <c r="E18" s="9"/>
      <c r="F18" s="8"/>
      <c r="G18" s="1306" t="str">
        <f>材料承諾願!F18</f>
        <v>甲府市○○-○-○</v>
      </c>
      <c r="H18" s="1306"/>
      <c r="I18" s="1306"/>
      <c r="J18" s="1306"/>
      <c r="K18" s="1306"/>
      <c r="L18" s="1306"/>
      <c r="M18" s="1307"/>
    </row>
    <row r="19" spans="1:13" ht="12.75" customHeight="1">
      <c r="A19" s="1313"/>
      <c r="B19" s="48"/>
      <c r="C19" s="25"/>
      <c r="D19" s="25"/>
      <c r="E19" s="13"/>
      <c r="F19" s="11"/>
      <c r="G19" s="12"/>
      <c r="H19" s="12"/>
      <c r="I19" s="12"/>
      <c r="J19" s="12"/>
      <c r="K19" s="12"/>
      <c r="L19" s="12"/>
      <c r="M19" s="49"/>
    </row>
    <row r="20" spans="1:13" ht="12.75" customHeight="1">
      <c r="A20" s="1313"/>
      <c r="B20" s="50"/>
      <c r="C20" s="24"/>
      <c r="D20" s="24"/>
      <c r="E20" s="7"/>
      <c r="F20" s="6"/>
      <c r="G20" s="2"/>
      <c r="H20" s="2"/>
      <c r="I20" s="2"/>
      <c r="J20" s="2"/>
      <c r="K20" s="2"/>
      <c r="L20" s="2"/>
      <c r="M20" s="51"/>
    </row>
    <row r="21" spans="1:13" ht="26.25" customHeight="1">
      <c r="A21" s="1313"/>
      <c r="B21" s="46"/>
      <c r="C21" s="1161" t="s">
        <v>144</v>
      </c>
      <c r="D21" s="1161"/>
      <c r="E21" s="9"/>
      <c r="F21" s="8"/>
      <c r="G21" s="1374">
        <v>43923</v>
      </c>
      <c r="H21" s="1375"/>
      <c r="I21" s="1375"/>
      <c r="J21" s="1375"/>
      <c r="K21" s="1375"/>
      <c r="L21" s="1375"/>
      <c r="M21" s="1376"/>
    </row>
    <row r="22" spans="1:13" ht="12.75" customHeight="1">
      <c r="A22" s="1313"/>
      <c r="B22" s="48"/>
      <c r="C22" s="25"/>
      <c r="D22" s="25"/>
      <c r="E22" s="13"/>
      <c r="F22" s="11"/>
      <c r="G22" s="12"/>
      <c r="H22" s="12"/>
      <c r="I22" s="12"/>
      <c r="J22" s="12"/>
      <c r="K22" s="12"/>
      <c r="L22" s="12"/>
      <c r="M22" s="49"/>
    </row>
    <row r="23" spans="1:13" ht="12.75" customHeight="1">
      <c r="A23" s="1313"/>
      <c r="B23" s="50"/>
      <c r="C23" s="24"/>
      <c r="D23" s="24"/>
      <c r="E23" s="7"/>
      <c r="F23" s="6"/>
      <c r="G23" s="76"/>
      <c r="H23" s="76"/>
      <c r="I23" s="76"/>
      <c r="J23" s="76"/>
      <c r="K23" s="76"/>
      <c r="L23" s="76"/>
      <c r="M23" s="51"/>
    </row>
    <row r="24" spans="1:13" ht="26.25" customHeight="1">
      <c r="A24" s="1313"/>
      <c r="B24" s="46"/>
      <c r="C24" s="1161" t="s">
        <v>143</v>
      </c>
      <c r="D24" s="1161"/>
      <c r="E24" s="9"/>
      <c r="F24" s="8"/>
      <c r="G24" s="1390" t="s">
        <v>253</v>
      </c>
      <c r="H24" s="1390"/>
      <c r="I24" s="1390"/>
      <c r="J24" s="1390"/>
      <c r="K24" s="1390"/>
      <c r="L24" s="1390"/>
      <c r="M24" s="1391"/>
    </row>
    <row r="25" spans="1:13" ht="12.75" customHeight="1">
      <c r="A25" s="1313"/>
      <c r="B25" s="48"/>
      <c r="C25" s="12"/>
      <c r="D25" s="12"/>
      <c r="E25" s="13"/>
      <c r="F25" s="11"/>
      <c r="G25" s="77"/>
      <c r="H25" s="77"/>
      <c r="I25" s="77"/>
      <c r="J25" s="77"/>
      <c r="K25" s="77"/>
      <c r="L25" s="77"/>
      <c r="M25" s="49"/>
    </row>
    <row r="26" spans="1:13" ht="12.75" customHeight="1">
      <c r="A26" s="1313"/>
      <c r="B26" s="46"/>
      <c r="C26" s="14"/>
      <c r="D26" s="14"/>
      <c r="E26" s="9"/>
      <c r="F26" s="8"/>
      <c r="G26" s="454"/>
      <c r="H26" s="454"/>
      <c r="I26" s="454"/>
      <c r="J26" s="454"/>
      <c r="K26" s="454"/>
      <c r="L26" s="454"/>
      <c r="M26" s="47"/>
    </row>
    <row r="27" spans="1:13" ht="26.25" customHeight="1">
      <c r="A27" s="1313"/>
      <c r="B27" s="46"/>
      <c r="C27" s="1161" t="s">
        <v>7</v>
      </c>
      <c r="D27" s="1161"/>
      <c r="E27" s="9"/>
      <c r="F27" s="8"/>
      <c r="G27" s="1381">
        <f>完成届!H28</f>
        <v>44289</v>
      </c>
      <c r="H27" s="1381"/>
      <c r="I27" s="1381"/>
      <c r="J27" s="1381"/>
      <c r="K27" s="1381"/>
      <c r="L27" s="1381"/>
      <c r="M27" s="1382"/>
    </row>
    <row r="28" spans="1:13" ht="12.75" customHeight="1" thickBot="1">
      <c r="A28" s="1313"/>
      <c r="B28" s="98"/>
      <c r="C28" s="59"/>
      <c r="D28" s="59"/>
      <c r="E28" s="97"/>
      <c r="F28" s="58"/>
      <c r="G28" s="96"/>
      <c r="H28" s="96"/>
      <c r="I28" s="96"/>
      <c r="J28" s="96"/>
      <c r="K28" s="96"/>
      <c r="L28" s="96"/>
      <c r="M28" s="60"/>
    </row>
    <row r="29" spans="1:13" ht="12" customHeight="1">
      <c r="A29" s="1313"/>
      <c r="B29" s="3"/>
      <c r="C29" s="14"/>
      <c r="D29" s="14"/>
      <c r="E29" s="3"/>
      <c r="F29" s="3"/>
      <c r="G29" s="3"/>
      <c r="H29" s="3"/>
      <c r="I29" s="3"/>
      <c r="J29" s="3"/>
      <c r="K29" s="3"/>
      <c r="L29" s="3"/>
      <c r="M29" s="3"/>
    </row>
    <row r="30" spans="1:13" ht="12" customHeight="1">
      <c r="B30" s="3"/>
      <c r="C30" s="14"/>
      <c r="D30" s="14"/>
      <c r="E30" s="3"/>
      <c r="F30" s="3"/>
      <c r="G30" s="93"/>
      <c r="H30" s="93"/>
      <c r="I30" s="93"/>
      <c r="J30" s="93"/>
      <c r="K30" s="93"/>
      <c r="L30" s="3"/>
      <c r="M30" s="3"/>
    </row>
    <row r="31" spans="1:13" ht="15" customHeight="1">
      <c r="B31" s="1371" t="s">
        <v>240</v>
      </c>
      <c r="C31" s="1082"/>
      <c r="D31" s="1082"/>
      <c r="E31" s="1083"/>
      <c r="F31" s="1368" t="str">
        <f>材料承諾願!E46</f>
        <v>教育部 教育総室 教育施設課</v>
      </c>
      <c r="G31" s="1369"/>
      <c r="H31" s="1369"/>
      <c r="I31" s="1369"/>
      <c r="J31" s="1369"/>
      <c r="K31" s="1370"/>
      <c r="L31" s="90" t="s">
        <v>42</v>
      </c>
      <c r="M31" s="7"/>
    </row>
    <row r="32" spans="1:13" ht="15" customHeight="1">
      <c r="B32" s="6"/>
      <c r="C32" s="27" t="s">
        <v>40</v>
      </c>
      <c r="D32" s="1377" t="s">
        <v>135</v>
      </c>
      <c r="E32" s="1378"/>
      <c r="F32" s="1378"/>
      <c r="G32" s="23" t="s">
        <v>134</v>
      </c>
      <c r="H32" s="3"/>
      <c r="I32" s="3"/>
      <c r="J32" s="3"/>
      <c r="K32" s="9"/>
      <c r="L32" s="8"/>
      <c r="M32" s="9"/>
    </row>
    <row r="33" spans="2:17" ht="15" customHeight="1">
      <c r="B33" s="8"/>
      <c r="C33" s="14"/>
      <c r="D33" s="14"/>
      <c r="E33" s="3"/>
      <c r="F33" s="3"/>
      <c r="G33" s="89"/>
      <c r="H33" s="89"/>
      <c r="I33" s="89"/>
      <c r="J33" s="84"/>
      <c r="K33" s="88"/>
      <c r="L33" s="87"/>
      <c r="M33" s="9"/>
      <c r="Q33" s="422"/>
    </row>
    <row r="34" spans="2:17" ht="15" customHeight="1">
      <c r="B34" s="8"/>
      <c r="C34" s="14"/>
      <c r="D34" s="14"/>
      <c r="E34" s="3"/>
      <c r="F34" s="3"/>
      <c r="G34" s="89"/>
      <c r="H34" s="89"/>
      <c r="I34" s="89"/>
      <c r="J34" s="31"/>
      <c r="K34" s="88"/>
      <c r="L34" s="87"/>
      <c r="M34" s="9"/>
    </row>
    <row r="35" spans="2:17" ht="15" customHeight="1">
      <c r="B35" s="11"/>
      <c r="C35" s="25"/>
      <c r="D35" s="25"/>
      <c r="E35" s="12"/>
      <c r="F35" s="12"/>
      <c r="G35" s="39"/>
      <c r="H35" s="39"/>
      <c r="I35" s="39"/>
      <c r="J35" s="32"/>
      <c r="K35" s="86"/>
      <c r="L35" s="85"/>
      <c r="M35" s="13"/>
    </row>
    <row r="36" spans="2:17" ht="11.25" customHeight="1">
      <c r="B36" s="3"/>
      <c r="C36" s="14"/>
      <c r="D36" s="14"/>
      <c r="E36" s="3"/>
      <c r="F36" s="3"/>
      <c r="G36" s="89"/>
      <c r="H36" s="89"/>
      <c r="I36" s="89"/>
      <c r="J36" s="84"/>
      <c r="K36" s="31"/>
      <c r="L36" s="31"/>
      <c r="M36" s="3"/>
    </row>
    <row r="37" spans="2:17" ht="11.25" customHeight="1">
      <c r="B37" s="4"/>
      <c r="C37" s="14"/>
      <c r="D37" s="14"/>
      <c r="E37" s="4"/>
      <c r="F37" s="3"/>
      <c r="G37" s="89"/>
      <c r="H37" s="89"/>
      <c r="I37" s="89"/>
      <c r="J37" s="84"/>
      <c r="K37" s="31"/>
      <c r="L37" s="31"/>
      <c r="M37" s="3"/>
    </row>
    <row r="38" spans="2:17" ht="9" customHeight="1">
      <c r="B38" s="83"/>
      <c r="C38" s="24"/>
      <c r="D38" s="24"/>
      <c r="E38" s="22"/>
      <c r="F38" s="2"/>
      <c r="G38" s="95"/>
      <c r="H38" s="34"/>
      <c r="I38" s="34"/>
      <c r="J38" s="37"/>
      <c r="K38" s="34"/>
      <c r="L38" s="34"/>
      <c r="M38" s="7"/>
    </row>
    <row r="39" spans="2:17" ht="15" customHeight="1">
      <c r="B39" s="10"/>
      <c r="C39" s="1161" t="s">
        <v>142</v>
      </c>
      <c r="D39" s="1161"/>
      <c r="E39" s="21"/>
      <c r="F39" s="3"/>
      <c r="G39" s="1372" t="s">
        <v>252</v>
      </c>
      <c r="H39" s="1372"/>
      <c r="I39" s="1372"/>
      <c r="J39" s="1372"/>
      <c r="K39" s="1372"/>
      <c r="L39" s="1372"/>
      <c r="M39" s="1373"/>
    </row>
    <row r="40" spans="2:17" ht="11.25" customHeight="1">
      <c r="B40" s="11"/>
      <c r="C40" s="25"/>
      <c r="D40" s="25"/>
      <c r="E40" s="13"/>
      <c r="F40" s="12"/>
      <c r="G40" s="39"/>
      <c r="H40" s="39"/>
      <c r="I40" s="39"/>
      <c r="J40" s="35"/>
      <c r="K40" s="32"/>
      <c r="L40" s="32"/>
      <c r="M40" s="13"/>
    </row>
    <row r="41" spans="2:17" ht="11.25" customHeight="1">
      <c r="B41" s="83"/>
      <c r="C41" s="24"/>
      <c r="D41" s="24"/>
      <c r="E41" s="22"/>
      <c r="F41" s="2"/>
      <c r="G41" s="95"/>
      <c r="H41" s="34"/>
      <c r="I41" s="34"/>
      <c r="J41" s="37"/>
      <c r="K41" s="34"/>
      <c r="L41" s="34"/>
      <c r="M41" s="7"/>
    </row>
    <row r="42" spans="2:17" ht="15" customHeight="1">
      <c r="B42" s="10"/>
      <c r="C42" s="1161" t="s">
        <v>141</v>
      </c>
      <c r="D42" s="1161"/>
      <c r="E42" s="21"/>
      <c r="F42" s="3"/>
      <c r="G42" s="93" t="s">
        <v>140</v>
      </c>
      <c r="H42" s="89"/>
      <c r="I42" s="89"/>
      <c r="J42" s="84"/>
      <c r="K42" s="31"/>
      <c r="L42" s="31"/>
      <c r="M42" s="9"/>
    </row>
    <row r="43" spans="2:17" ht="11.25" customHeight="1">
      <c r="B43" s="11"/>
      <c r="C43" s="25"/>
      <c r="D43" s="25"/>
      <c r="E43" s="13"/>
      <c r="F43" s="12"/>
      <c r="G43" s="39"/>
      <c r="H43" s="39"/>
      <c r="I43" s="39"/>
      <c r="J43" s="35"/>
      <c r="K43" s="32"/>
      <c r="L43" s="32"/>
      <c r="M43" s="13"/>
    </row>
    <row r="44" spans="2:17" ht="11.25" customHeight="1">
      <c r="B44" s="83"/>
      <c r="C44" s="24"/>
      <c r="D44" s="24"/>
      <c r="E44" s="22"/>
      <c r="F44" s="6"/>
      <c r="G44" s="24"/>
      <c r="H44" s="2"/>
      <c r="I44" s="7"/>
      <c r="J44" s="15"/>
      <c r="K44" s="3"/>
      <c r="L44" s="3"/>
      <c r="M44" s="9"/>
    </row>
    <row r="45" spans="2:17" ht="15" customHeight="1">
      <c r="B45" s="10"/>
      <c r="C45" s="1161" t="s">
        <v>139</v>
      </c>
      <c r="D45" s="1161"/>
      <c r="E45" s="21"/>
      <c r="F45" s="1384" t="str">
        <f>IF(取説・目次!G37="甲府地区広域行政事務組合",取説・目次!G37,"甲  府  市")</f>
        <v>甲  府  市</v>
      </c>
      <c r="G45" s="1311"/>
      <c r="H45" s="1311"/>
      <c r="I45" s="1385"/>
      <c r="J45" s="94" t="s">
        <v>138</v>
      </c>
      <c r="K45" s="1379" t="str">
        <f>材料承諾願!G50</f>
        <v>澤田 祥太</v>
      </c>
      <c r="L45" s="1380"/>
      <c r="M45" s="1386" t="s">
        <v>137</v>
      </c>
    </row>
    <row r="46" spans="2:17" ht="11.25" customHeight="1">
      <c r="B46" s="11"/>
      <c r="C46" s="25"/>
      <c r="D46" s="25"/>
      <c r="E46" s="13"/>
      <c r="F46" s="11"/>
      <c r="G46" s="29"/>
      <c r="H46" s="29"/>
      <c r="I46" s="92"/>
      <c r="J46" s="91"/>
      <c r="K46" s="12"/>
      <c r="L46" s="12"/>
      <c r="M46" s="1387"/>
    </row>
    <row r="47" spans="2:17" ht="15" customHeight="1">
      <c r="B47" s="3"/>
      <c r="C47" s="3"/>
      <c r="D47" s="3"/>
      <c r="E47" s="3"/>
      <c r="F47" s="3"/>
      <c r="G47" s="3"/>
      <c r="H47" s="3"/>
      <c r="I47" s="3"/>
      <c r="J47" s="3"/>
      <c r="K47" s="3"/>
      <c r="L47" s="3"/>
      <c r="M47" s="3"/>
    </row>
    <row r="48" spans="2:17" ht="15" customHeight="1">
      <c r="B48" s="1383" t="s">
        <v>136</v>
      </c>
      <c r="C48" s="1383"/>
      <c r="D48" s="1383"/>
      <c r="E48" s="1383"/>
      <c r="F48" s="1383"/>
      <c r="G48" s="1383"/>
      <c r="H48" s="1383"/>
      <c r="I48" s="1383"/>
      <c r="J48" s="1383"/>
      <c r="K48" s="1383"/>
      <c r="L48" s="1383"/>
      <c r="M48" s="1383"/>
    </row>
    <row r="49" spans="2:13" ht="15" customHeight="1">
      <c r="B49" s="1371" t="s">
        <v>240</v>
      </c>
      <c r="C49" s="1082"/>
      <c r="D49" s="1082"/>
      <c r="E49" s="1083"/>
      <c r="F49" s="1368" t="str">
        <f>F31</f>
        <v>教育部 教育総室 教育施設課</v>
      </c>
      <c r="G49" s="1369"/>
      <c r="H49" s="1369"/>
      <c r="I49" s="1369"/>
      <c r="J49" s="1369"/>
      <c r="K49" s="1370"/>
      <c r="L49" s="90" t="s">
        <v>42</v>
      </c>
      <c r="M49" s="7"/>
    </row>
    <row r="50" spans="2:13" ht="15" customHeight="1">
      <c r="B50" s="6"/>
      <c r="C50" s="27" t="s">
        <v>40</v>
      </c>
      <c r="D50" s="1377" t="s">
        <v>135</v>
      </c>
      <c r="E50" s="1378"/>
      <c r="F50" s="1378"/>
      <c r="G50" s="23" t="s">
        <v>134</v>
      </c>
      <c r="H50" s="3"/>
      <c r="I50" s="3"/>
      <c r="J50" s="3"/>
      <c r="K50" s="9"/>
      <c r="L50" s="8"/>
      <c r="M50" s="9"/>
    </row>
    <row r="51" spans="2:13" ht="15" customHeight="1">
      <c r="B51" s="8"/>
      <c r="C51" s="14"/>
      <c r="D51" s="14"/>
      <c r="E51" s="3"/>
      <c r="F51" s="3"/>
      <c r="G51" s="89"/>
      <c r="H51" s="89"/>
      <c r="I51" s="89"/>
      <c r="J51" s="84"/>
      <c r="K51" s="88"/>
      <c r="L51" s="87"/>
      <c r="M51" s="9"/>
    </row>
    <row r="52" spans="2:13" ht="15" customHeight="1">
      <c r="B52" s="8"/>
      <c r="C52" s="14"/>
      <c r="D52" s="14"/>
      <c r="E52" s="3"/>
      <c r="F52" s="3"/>
      <c r="G52" s="89"/>
      <c r="H52" s="89"/>
      <c r="I52" s="89"/>
      <c r="J52" s="31"/>
      <c r="K52" s="88"/>
      <c r="L52" s="87"/>
      <c r="M52" s="9"/>
    </row>
    <row r="53" spans="2:13" ht="15" customHeight="1">
      <c r="B53" s="11"/>
      <c r="C53" s="25"/>
      <c r="D53" s="25"/>
      <c r="E53" s="12"/>
      <c r="F53" s="12"/>
      <c r="G53" s="39"/>
      <c r="H53" s="39"/>
      <c r="I53" s="39"/>
      <c r="J53" s="32"/>
      <c r="K53" s="86"/>
      <c r="L53" s="85"/>
      <c r="M53" s="13"/>
    </row>
  </sheetData>
  <mergeCells count="35">
    <mergeCell ref="E2:K3"/>
    <mergeCell ref="H11:I11"/>
    <mergeCell ref="C24:D24"/>
    <mergeCell ref="G24:M24"/>
    <mergeCell ref="C15:D15"/>
    <mergeCell ref="C18:D18"/>
    <mergeCell ref="C21:D21"/>
    <mergeCell ref="L3:M4"/>
    <mergeCell ref="A10:A29"/>
    <mergeCell ref="H10:I10"/>
    <mergeCell ref="G15:M15"/>
    <mergeCell ref="G18:M18"/>
    <mergeCell ref="J10:M10"/>
    <mergeCell ref="J11:M11"/>
    <mergeCell ref="J12:L12"/>
    <mergeCell ref="D50:F50"/>
    <mergeCell ref="C45:D45"/>
    <mergeCell ref="B48:M48"/>
    <mergeCell ref="F45:I45"/>
    <mergeCell ref="M45:M46"/>
    <mergeCell ref="K6:M6"/>
    <mergeCell ref="C42:D42"/>
    <mergeCell ref="C39:D39"/>
    <mergeCell ref="J9:M9"/>
    <mergeCell ref="B49:E49"/>
    <mergeCell ref="N1:N2"/>
    <mergeCell ref="F49:K49"/>
    <mergeCell ref="B31:E31"/>
    <mergeCell ref="G39:M39"/>
    <mergeCell ref="G21:M21"/>
    <mergeCell ref="D32:F32"/>
    <mergeCell ref="F31:K31"/>
    <mergeCell ref="K45:L45"/>
    <mergeCell ref="C27:D27"/>
    <mergeCell ref="G27:M27"/>
  </mergeCells>
  <phoneticPr fontId="3"/>
  <hyperlinks>
    <hyperlink ref="N1" location="取説・目次!A1" display="取説・目次へ戻る"/>
  </hyperlinks>
  <pageMargins left="0.78740157480314965" right="0.39370078740157483" top="0.98425196850393704" bottom="0.59055118110236227" header="0.51181102362204722" footer="0.51181102362204722"/>
  <pageSetup paperSize="9" orientation="portrait" horizontalDpi="4294967292" vertic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66FFCC"/>
  </sheetPr>
  <dimension ref="A1:AE45"/>
  <sheetViews>
    <sheetView view="pageBreakPreview" zoomScaleNormal="100" zoomScaleSheetLayoutView="100" workbookViewId="0">
      <selection activeCell="AE1" sqref="AE1"/>
    </sheetView>
  </sheetViews>
  <sheetFormatPr defaultRowHeight="13.5"/>
  <cols>
    <col min="1" max="1" width="1.625" style="348" customWidth="1"/>
    <col min="2" max="29" width="2.625" style="348" customWidth="1"/>
    <col min="30" max="30" width="1.625" style="348" customWidth="1"/>
    <col min="31" max="31" width="19.375" style="348" customWidth="1"/>
    <col min="32" max="16384" width="9" style="348"/>
  </cols>
  <sheetData>
    <row r="1" spans="2:31" ht="17.25">
      <c r="N1" s="800"/>
      <c r="R1" s="1396" t="s">
        <v>255</v>
      </c>
      <c r="S1" s="1396"/>
      <c r="T1" s="1396"/>
      <c r="U1" s="1396"/>
      <c r="V1" s="1396"/>
      <c r="W1" s="1396"/>
      <c r="X1" s="1396"/>
      <c r="Y1" s="1396"/>
      <c r="Z1" s="1396"/>
      <c r="AA1" s="1396"/>
      <c r="AB1" s="1396"/>
      <c r="AC1" s="1396"/>
      <c r="AE1" s="596" t="s">
        <v>383</v>
      </c>
    </row>
    <row r="2" spans="2:31">
      <c r="W2" s="350"/>
      <c r="X2" s="350"/>
      <c r="Y2" s="350"/>
      <c r="Z2" s="350"/>
      <c r="AA2" s="350"/>
      <c r="AB2" s="350"/>
      <c r="AC2" s="350"/>
    </row>
    <row r="3" spans="2:31" ht="13.5" customHeight="1"/>
    <row r="4" spans="2:31" ht="21">
      <c r="B4" s="1401" t="s">
        <v>168</v>
      </c>
      <c r="C4" s="1401"/>
      <c r="D4" s="1401"/>
      <c r="E4" s="1401"/>
      <c r="F4" s="1401"/>
      <c r="G4" s="1401"/>
      <c r="H4" s="1401"/>
      <c r="I4" s="1401"/>
      <c r="J4" s="1401"/>
      <c r="K4" s="1401"/>
      <c r="L4" s="1401"/>
      <c r="M4" s="1401"/>
      <c r="N4" s="1401"/>
      <c r="O4" s="1401"/>
      <c r="P4" s="1401"/>
      <c r="Q4" s="1401"/>
      <c r="R4" s="1401"/>
      <c r="S4" s="1401"/>
      <c r="T4" s="1401"/>
      <c r="U4" s="1401"/>
      <c r="V4" s="1401"/>
      <c r="W4" s="1401"/>
      <c r="X4" s="1401"/>
      <c r="Y4" s="1401"/>
      <c r="Z4" s="1401"/>
      <c r="AA4" s="1401"/>
      <c r="AB4" s="1401"/>
      <c r="AC4" s="1401"/>
    </row>
    <row r="5" spans="2:31">
      <c r="B5" s="1402" t="s">
        <v>167</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row>
    <row r="6" spans="2:3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row>
    <row r="7" spans="2:31" ht="13.5" customHeight="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row>
    <row r="8" spans="2:31" ht="14.25">
      <c r="B8" s="352" t="str">
        <f>IF(取説・目次!G37="甲府地区広域行政事務組合","甲府地区広域行政事務組合　管理者　様","甲　府　市　長　　　様")</f>
        <v>甲　府　市　長　　　様</v>
      </c>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row>
    <row r="9" spans="2:31" ht="14.25">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row>
    <row r="10" spans="2:31" ht="13.5" customHeight="1">
      <c r="B10" s="352"/>
      <c r="C10" s="352"/>
      <c r="D10" s="352"/>
      <c r="E10" s="352"/>
      <c r="F10" s="352"/>
      <c r="G10" s="352"/>
      <c r="H10" s="352"/>
      <c r="I10" s="352"/>
      <c r="J10" s="352"/>
      <c r="K10" s="352"/>
      <c r="L10" s="1397" t="s">
        <v>196</v>
      </c>
      <c r="M10" s="1397"/>
      <c r="N10" s="1397"/>
      <c r="O10" s="1397"/>
      <c r="P10" s="1397"/>
      <c r="Q10" s="349"/>
      <c r="R10" s="1399" t="str">
        <f>'施工計画書(図)'!L7</f>
        <v>甲府市○-○-○</v>
      </c>
      <c r="S10" s="1399"/>
      <c r="T10" s="1399"/>
      <c r="U10" s="1399"/>
      <c r="V10" s="1399"/>
      <c r="W10" s="1399"/>
      <c r="X10" s="1399"/>
      <c r="Y10" s="1399"/>
      <c r="Z10" s="1399"/>
      <c r="AA10" s="1399"/>
      <c r="AB10" s="1399"/>
      <c r="AC10" s="1399"/>
    </row>
    <row r="11" spans="2:31" ht="13.5" customHeight="1">
      <c r="B11" s="352"/>
      <c r="C11" s="352"/>
      <c r="D11" s="352"/>
      <c r="E11" s="352"/>
      <c r="F11" s="352"/>
      <c r="G11" s="352"/>
      <c r="H11" s="352"/>
      <c r="I11" s="352"/>
      <c r="J11" s="352"/>
      <c r="K11" s="352"/>
      <c r="L11" s="353"/>
      <c r="M11" s="352"/>
      <c r="N11" s="352"/>
      <c r="O11" s="354"/>
      <c r="P11" s="354"/>
      <c r="Q11" s="354"/>
      <c r="R11" s="354"/>
      <c r="S11" s="352"/>
      <c r="T11" s="352"/>
      <c r="U11" s="352"/>
      <c r="V11" s="352"/>
      <c r="W11" s="352"/>
      <c r="X11" s="352"/>
      <c r="Y11" s="352"/>
      <c r="Z11" s="352"/>
      <c r="AA11" s="352"/>
      <c r="AB11" s="352"/>
      <c r="AC11" s="352"/>
    </row>
    <row r="12" spans="2:31" ht="13.5" customHeight="1">
      <c r="B12" s="352"/>
      <c r="C12" s="352"/>
      <c r="D12" s="352"/>
      <c r="E12" s="352"/>
      <c r="F12" s="352"/>
      <c r="G12" s="352"/>
      <c r="H12" s="352"/>
      <c r="I12" s="352"/>
      <c r="J12" s="352"/>
      <c r="K12" s="352"/>
      <c r="L12" s="1398" t="s">
        <v>166</v>
      </c>
      <c r="M12" s="1398"/>
      <c r="N12" s="1398"/>
      <c r="O12" s="1398"/>
      <c r="P12" s="1398"/>
      <c r="Q12" s="349"/>
      <c r="R12" s="1400" t="str">
        <f>材料承諾願!H10</f>
        <v>株式会社 甲府工務店</v>
      </c>
      <c r="S12" s="1400"/>
      <c r="T12" s="1400"/>
      <c r="U12" s="1400"/>
      <c r="V12" s="1400"/>
      <c r="W12" s="1400"/>
      <c r="X12" s="1400"/>
      <c r="Y12" s="1400"/>
      <c r="Z12" s="1400"/>
      <c r="AA12" s="1400"/>
      <c r="AB12" s="1400"/>
      <c r="AC12" s="352"/>
    </row>
    <row r="13" spans="2:31" ht="13.5" customHeight="1">
      <c r="B13" s="352"/>
      <c r="C13" s="352"/>
      <c r="D13" s="352"/>
      <c r="E13" s="352"/>
      <c r="F13" s="352"/>
      <c r="G13" s="352"/>
      <c r="H13" s="352"/>
      <c r="I13" s="352"/>
      <c r="J13" s="352"/>
      <c r="K13" s="352"/>
      <c r="L13" s="353"/>
      <c r="M13" s="352"/>
      <c r="N13" s="352"/>
      <c r="O13" s="354"/>
      <c r="P13" s="354"/>
      <c r="Q13" s="354"/>
      <c r="R13" s="354"/>
      <c r="S13" s="352"/>
      <c r="T13" s="352"/>
      <c r="U13" s="352"/>
      <c r="V13" s="352"/>
      <c r="W13" s="352"/>
      <c r="X13" s="352"/>
      <c r="Y13" s="352"/>
      <c r="Z13" s="352"/>
      <c r="AA13" s="352"/>
      <c r="AB13" s="352"/>
      <c r="AC13" s="352"/>
    </row>
    <row r="14" spans="2:31" ht="13.5" customHeight="1">
      <c r="B14" s="352"/>
      <c r="C14" s="352"/>
      <c r="D14" s="352"/>
      <c r="E14" s="352"/>
      <c r="F14" s="352"/>
      <c r="G14" s="352"/>
      <c r="H14" s="352"/>
      <c r="I14" s="352"/>
      <c r="J14" s="352"/>
      <c r="K14" s="352"/>
      <c r="L14" s="1397" t="s">
        <v>165</v>
      </c>
      <c r="M14" s="1397"/>
      <c r="N14" s="1397"/>
      <c r="O14" s="1397"/>
      <c r="P14" s="1397"/>
      <c r="Q14" s="349"/>
      <c r="R14" s="1400" t="str">
        <f>材料承諾願!H11</f>
        <v>代表取締役　甲府 太郎</v>
      </c>
      <c r="S14" s="1400"/>
      <c r="T14" s="1400"/>
      <c r="U14" s="1400"/>
      <c r="V14" s="1400"/>
      <c r="W14" s="1400"/>
      <c r="X14" s="1400"/>
      <c r="Y14" s="1400"/>
      <c r="Z14" s="1400"/>
      <c r="AA14" s="1400"/>
      <c r="AB14" s="1400"/>
      <c r="AC14" s="352" t="s">
        <v>164</v>
      </c>
    </row>
    <row r="15" spans="2:31">
      <c r="P15" s="355"/>
      <c r="Q15" s="355"/>
      <c r="R15" s="355"/>
    </row>
    <row r="16" spans="2:31" ht="13.5" customHeight="1" thickBot="1">
      <c r="P16" s="355"/>
      <c r="Q16" s="355"/>
      <c r="R16" s="355"/>
    </row>
    <row r="17" spans="1:29" ht="13.5" customHeight="1">
      <c r="B17" s="1445" t="s">
        <v>163</v>
      </c>
      <c r="C17" s="1446"/>
      <c r="D17" s="1446"/>
      <c r="E17" s="1446"/>
      <c r="F17" s="1432"/>
      <c r="G17" s="1433"/>
      <c r="H17" s="1409" t="s">
        <v>158</v>
      </c>
      <c r="I17" s="1409"/>
      <c r="J17" s="1409" t="s">
        <v>162</v>
      </c>
      <c r="K17" s="1409"/>
      <c r="L17" s="1409" t="s">
        <v>160</v>
      </c>
      <c r="M17" s="1409"/>
      <c r="N17" s="1409" t="s">
        <v>159</v>
      </c>
      <c r="O17" s="1409"/>
      <c r="P17" s="1409" t="s">
        <v>158</v>
      </c>
      <c r="Q17" s="1409"/>
      <c r="R17" s="1409" t="s">
        <v>161</v>
      </c>
      <c r="S17" s="1409"/>
      <c r="T17" s="1409" t="s">
        <v>160</v>
      </c>
      <c r="U17" s="1409"/>
      <c r="V17" s="1409" t="s">
        <v>159</v>
      </c>
      <c r="W17" s="1409"/>
      <c r="X17" s="1409" t="s">
        <v>158</v>
      </c>
      <c r="Y17" s="1409"/>
      <c r="Z17" s="1409" t="s">
        <v>157</v>
      </c>
      <c r="AA17" s="1409"/>
      <c r="AB17" s="1403" t="s">
        <v>37</v>
      </c>
      <c r="AC17" s="1404"/>
    </row>
    <row r="18" spans="1:29" ht="13.5" customHeight="1">
      <c r="B18" s="1447"/>
      <c r="C18" s="1448"/>
      <c r="D18" s="1448"/>
      <c r="E18" s="1448"/>
      <c r="F18" s="1413"/>
      <c r="G18" s="1410"/>
      <c r="H18" s="1410"/>
      <c r="I18" s="1410"/>
      <c r="J18" s="1410"/>
      <c r="K18" s="1410"/>
      <c r="L18" s="1410"/>
      <c r="M18" s="1410"/>
      <c r="N18" s="1410"/>
      <c r="O18" s="1410"/>
      <c r="P18" s="1410"/>
      <c r="Q18" s="1410"/>
      <c r="R18" s="1410"/>
      <c r="S18" s="1410"/>
      <c r="T18" s="1410"/>
      <c r="U18" s="1410"/>
      <c r="V18" s="1410"/>
      <c r="W18" s="1410"/>
      <c r="X18" s="1410"/>
      <c r="Y18" s="1410"/>
      <c r="Z18" s="1410"/>
      <c r="AA18" s="1410"/>
      <c r="AB18" s="1405"/>
      <c r="AC18" s="1406"/>
    </row>
    <row r="19" spans="1:29" ht="13.5" customHeight="1">
      <c r="B19" s="1447"/>
      <c r="C19" s="1448"/>
      <c r="D19" s="1448"/>
      <c r="E19" s="1448"/>
      <c r="F19" s="1413"/>
      <c r="G19" s="1410"/>
      <c r="H19" s="1410"/>
      <c r="I19" s="1410"/>
      <c r="J19" s="1410"/>
      <c r="K19" s="1410"/>
      <c r="L19" s="1410"/>
      <c r="M19" s="1410"/>
      <c r="N19" s="1410"/>
      <c r="O19" s="1410"/>
      <c r="P19" s="1410"/>
      <c r="Q19" s="1410"/>
      <c r="R19" s="1410"/>
      <c r="S19" s="1410"/>
      <c r="T19" s="1410"/>
      <c r="U19" s="1410"/>
      <c r="V19" s="1410"/>
      <c r="W19" s="1410"/>
      <c r="X19" s="1410"/>
      <c r="Y19" s="1410"/>
      <c r="Z19" s="1410"/>
      <c r="AA19" s="1410"/>
      <c r="AB19" s="1405"/>
      <c r="AC19" s="1406"/>
    </row>
    <row r="20" spans="1:29" ht="13.5" customHeight="1" thickBot="1">
      <c r="B20" s="1449"/>
      <c r="C20" s="1450"/>
      <c r="D20" s="1450"/>
      <c r="E20" s="1450"/>
      <c r="F20" s="1414"/>
      <c r="G20" s="1411"/>
      <c r="H20" s="1411"/>
      <c r="I20" s="1411"/>
      <c r="J20" s="1411"/>
      <c r="K20" s="1411"/>
      <c r="L20" s="1411"/>
      <c r="M20" s="1411"/>
      <c r="N20" s="1411"/>
      <c r="O20" s="1411"/>
      <c r="P20" s="1411"/>
      <c r="Q20" s="1411"/>
      <c r="R20" s="1411"/>
      <c r="S20" s="1411"/>
      <c r="T20" s="1411"/>
      <c r="U20" s="1411"/>
      <c r="V20" s="1411"/>
      <c r="W20" s="1411"/>
      <c r="X20" s="1411"/>
      <c r="Y20" s="1411"/>
      <c r="Z20" s="1411"/>
      <c r="AA20" s="1411"/>
      <c r="AB20" s="1407"/>
      <c r="AC20" s="1408"/>
    </row>
    <row r="21" spans="1:29" ht="13.5" customHeight="1">
      <c r="B21" s="356"/>
      <c r="C21" s="356"/>
      <c r="D21" s="356"/>
      <c r="E21" s="356"/>
      <c r="F21" s="357"/>
      <c r="G21" s="357"/>
      <c r="H21" s="357"/>
      <c r="I21" s="357"/>
      <c r="J21" s="357"/>
      <c r="K21" s="357"/>
      <c r="L21" s="357"/>
      <c r="M21" s="357"/>
      <c r="N21" s="357"/>
      <c r="O21" s="357"/>
      <c r="P21" s="357"/>
      <c r="Q21" s="357"/>
      <c r="R21" s="357"/>
      <c r="S21" s="357"/>
      <c r="T21" s="357"/>
      <c r="U21" s="357"/>
      <c r="V21" s="357"/>
      <c r="W21" s="357"/>
      <c r="X21" s="357"/>
      <c r="Y21" s="357"/>
      <c r="Z21" s="357"/>
      <c r="AA21" s="357"/>
      <c r="AB21" s="356"/>
      <c r="AC21" s="356"/>
    </row>
    <row r="22" spans="1:29" ht="13.5" customHeight="1">
      <c r="B22" s="356"/>
      <c r="C22" s="356"/>
      <c r="D22" s="356"/>
      <c r="E22" s="356"/>
      <c r="F22" s="357"/>
      <c r="G22" s="357"/>
      <c r="H22" s="357"/>
      <c r="I22" s="357"/>
      <c r="J22" s="357"/>
      <c r="K22" s="357"/>
      <c r="L22" s="357"/>
      <c r="M22" s="357"/>
      <c r="N22" s="357"/>
      <c r="O22" s="357"/>
      <c r="P22" s="357"/>
      <c r="Q22" s="357"/>
      <c r="R22" s="357"/>
      <c r="S22" s="357"/>
      <c r="T22" s="357"/>
      <c r="U22" s="357"/>
      <c r="V22" s="357"/>
      <c r="W22" s="357"/>
      <c r="X22" s="357"/>
      <c r="Y22" s="357"/>
      <c r="Z22" s="357"/>
      <c r="AA22" s="357"/>
      <c r="AB22" s="356"/>
      <c r="AC22" s="356"/>
    </row>
    <row r="23" spans="1:29" ht="13.5" customHeight="1">
      <c r="B23" s="1412" t="s">
        <v>156</v>
      </c>
      <c r="C23" s="1412"/>
      <c r="D23" s="1412"/>
      <c r="E23" s="1412"/>
      <c r="F23" s="1412"/>
      <c r="G23" s="1419" t="str">
        <f>材料承諾願!F16</f>
        <v>○○○○○○工事</v>
      </c>
      <c r="H23" s="1420"/>
      <c r="I23" s="1420"/>
      <c r="J23" s="1420"/>
      <c r="K23" s="1420"/>
      <c r="L23" s="1420"/>
      <c r="M23" s="1420"/>
      <c r="N23" s="1420"/>
      <c r="O23" s="1420"/>
      <c r="P23" s="1420"/>
      <c r="Q23" s="1420"/>
      <c r="R23" s="1420"/>
      <c r="S23" s="1420"/>
      <c r="T23" s="1420"/>
      <c r="U23" s="1420"/>
      <c r="V23" s="1420"/>
      <c r="W23" s="1420"/>
      <c r="X23" s="1420"/>
      <c r="Y23" s="1420"/>
      <c r="Z23" s="1420"/>
      <c r="AA23" s="1420"/>
      <c r="AB23" s="1420"/>
      <c r="AC23" s="1421"/>
    </row>
    <row r="24" spans="1:29" ht="13.5" customHeight="1">
      <c r="B24" s="1412"/>
      <c r="C24" s="1412"/>
      <c r="D24" s="1412"/>
      <c r="E24" s="1412"/>
      <c r="F24" s="1412"/>
      <c r="G24" s="1422"/>
      <c r="H24" s="1423"/>
      <c r="I24" s="1423"/>
      <c r="J24" s="1423"/>
      <c r="K24" s="1423"/>
      <c r="L24" s="1423"/>
      <c r="M24" s="1423"/>
      <c r="N24" s="1423"/>
      <c r="O24" s="1423"/>
      <c r="P24" s="1423"/>
      <c r="Q24" s="1423"/>
      <c r="R24" s="1423"/>
      <c r="S24" s="1423"/>
      <c r="T24" s="1423"/>
      <c r="U24" s="1423"/>
      <c r="V24" s="1423"/>
      <c r="W24" s="1423"/>
      <c r="X24" s="1423"/>
      <c r="Y24" s="1423"/>
      <c r="Z24" s="1423"/>
      <c r="AA24" s="1423"/>
      <c r="AB24" s="1423"/>
      <c r="AC24" s="1424"/>
    </row>
    <row r="25" spans="1:29" ht="13.5" customHeight="1">
      <c r="B25" s="360"/>
      <c r="C25" s="360"/>
      <c r="D25" s="360"/>
      <c r="E25" s="360"/>
      <c r="F25" s="360"/>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row>
    <row r="26" spans="1:29" s="361" customFormat="1" ht="13.5" customHeight="1">
      <c r="B26" s="362"/>
      <c r="C26" s="362"/>
      <c r="D26" s="362"/>
      <c r="E26" s="362"/>
      <c r="F26" s="362"/>
      <c r="G26" s="359"/>
      <c r="H26" s="359"/>
      <c r="I26" s="359"/>
      <c r="J26" s="359"/>
      <c r="K26" s="359"/>
      <c r="L26" s="359"/>
      <c r="M26" s="359"/>
      <c r="N26" s="359"/>
      <c r="O26" s="359"/>
      <c r="P26" s="359"/>
      <c r="Q26" s="359"/>
      <c r="R26" s="359"/>
      <c r="S26" s="359"/>
      <c r="T26" s="359"/>
      <c r="U26" s="359"/>
      <c r="V26" s="359"/>
      <c r="W26" s="359"/>
      <c r="X26" s="359"/>
      <c r="Y26" s="359"/>
      <c r="Z26" s="359"/>
      <c r="AA26" s="359"/>
      <c r="AB26" s="359"/>
      <c r="AC26" s="359"/>
    </row>
    <row r="27" spans="1:29" ht="13.5" customHeight="1">
      <c r="B27" s="1412" t="s">
        <v>155</v>
      </c>
      <c r="C27" s="1412"/>
      <c r="D27" s="1412"/>
      <c r="E27" s="1412"/>
      <c r="F27" s="1412"/>
      <c r="G27" s="1419" t="str">
        <f>材料承諾願!F18</f>
        <v>甲府市○○-○-○</v>
      </c>
      <c r="H27" s="1420"/>
      <c r="I27" s="1420"/>
      <c r="J27" s="1420"/>
      <c r="K27" s="1420"/>
      <c r="L27" s="1420"/>
      <c r="M27" s="1420"/>
      <c r="N27" s="1420"/>
      <c r="O27" s="1420"/>
      <c r="P27" s="1420"/>
      <c r="Q27" s="1420"/>
      <c r="R27" s="1420"/>
      <c r="S27" s="1420"/>
      <c r="T27" s="1420"/>
      <c r="U27" s="1420"/>
      <c r="V27" s="1420"/>
      <c r="W27" s="1420"/>
      <c r="X27" s="1420"/>
      <c r="Y27" s="1420"/>
      <c r="Z27" s="1420"/>
      <c r="AA27" s="1420"/>
      <c r="AB27" s="1420"/>
      <c r="AC27" s="1421"/>
    </row>
    <row r="28" spans="1:29" ht="13.5" customHeight="1">
      <c r="B28" s="1412"/>
      <c r="C28" s="1412"/>
      <c r="D28" s="1412"/>
      <c r="E28" s="1412"/>
      <c r="F28" s="1412"/>
      <c r="G28" s="1422"/>
      <c r="H28" s="1423"/>
      <c r="I28" s="1423"/>
      <c r="J28" s="1423"/>
      <c r="K28" s="1423"/>
      <c r="L28" s="1423"/>
      <c r="M28" s="1423"/>
      <c r="N28" s="1423"/>
      <c r="O28" s="1423"/>
      <c r="P28" s="1423"/>
      <c r="Q28" s="1423"/>
      <c r="R28" s="1423"/>
      <c r="S28" s="1423"/>
      <c r="T28" s="1423"/>
      <c r="U28" s="1423"/>
      <c r="V28" s="1423"/>
      <c r="W28" s="1423"/>
      <c r="X28" s="1423"/>
      <c r="Y28" s="1423"/>
      <c r="Z28" s="1423"/>
      <c r="AA28" s="1423"/>
      <c r="AB28" s="1423"/>
      <c r="AC28" s="1424"/>
    </row>
    <row r="29" spans="1:29" ht="13.5" customHeight="1">
      <c r="A29" s="361"/>
      <c r="B29" s="360"/>
      <c r="C29" s="360"/>
      <c r="D29" s="360"/>
      <c r="E29" s="360"/>
      <c r="F29" s="360"/>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row>
    <row r="30" spans="1:29" s="361" customFormat="1" ht="13.5" customHeight="1">
      <c r="B30" s="362"/>
      <c r="C30" s="362"/>
      <c r="D30" s="362"/>
      <c r="E30" s="362"/>
      <c r="F30" s="362"/>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row>
    <row r="31" spans="1:29" ht="13.5" customHeight="1">
      <c r="B31" s="1412" t="s">
        <v>154</v>
      </c>
      <c r="C31" s="1412"/>
      <c r="D31" s="1412"/>
      <c r="E31" s="1412"/>
      <c r="F31" s="1412"/>
      <c r="G31" s="1415">
        <f>取説・目次!G21</f>
        <v>44288</v>
      </c>
      <c r="H31" s="1416"/>
      <c r="I31" s="1416"/>
      <c r="J31" s="1416"/>
      <c r="K31" s="1416"/>
      <c r="L31" s="1416"/>
      <c r="M31" s="1416"/>
      <c r="N31" s="1416"/>
      <c r="O31" s="1416"/>
      <c r="P31" s="1416"/>
      <c r="Q31" s="1420" t="s">
        <v>235</v>
      </c>
      <c r="R31" s="1420"/>
      <c r="S31" s="1420"/>
      <c r="T31" s="1440">
        <f>完成届!H28</f>
        <v>44289</v>
      </c>
      <c r="U31" s="1440"/>
      <c r="V31" s="1440"/>
      <c r="W31" s="1440"/>
      <c r="X31" s="1440"/>
      <c r="Y31" s="1440"/>
      <c r="Z31" s="1440"/>
      <c r="AA31" s="1440"/>
      <c r="AB31" s="1440"/>
      <c r="AC31" s="1441"/>
    </row>
    <row r="32" spans="1:29" ht="13.5" customHeight="1">
      <c r="B32" s="1412"/>
      <c r="C32" s="1412"/>
      <c r="D32" s="1412"/>
      <c r="E32" s="1412"/>
      <c r="F32" s="1412"/>
      <c r="G32" s="1417"/>
      <c r="H32" s="1418"/>
      <c r="I32" s="1418"/>
      <c r="J32" s="1418"/>
      <c r="K32" s="1418"/>
      <c r="L32" s="1418"/>
      <c r="M32" s="1418"/>
      <c r="N32" s="1418"/>
      <c r="O32" s="1418"/>
      <c r="P32" s="1418"/>
      <c r="Q32" s="1423"/>
      <c r="R32" s="1423"/>
      <c r="S32" s="1423"/>
      <c r="T32" s="1442"/>
      <c r="U32" s="1442"/>
      <c r="V32" s="1442"/>
      <c r="W32" s="1442"/>
      <c r="X32" s="1442"/>
      <c r="Y32" s="1442"/>
      <c r="Z32" s="1442"/>
      <c r="AA32" s="1442"/>
      <c r="AB32" s="1442"/>
      <c r="AC32" s="1443"/>
    </row>
    <row r="33" spans="1:30" ht="13.5" customHeight="1">
      <c r="B33" s="356"/>
      <c r="C33" s="356"/>
      <c r="D33" s="356"/>
      <c r="E33" s="356"/>
      <c r="F33" s="357"/>
      <c r="G33" s="357"/>
      <c r="H33" s="357"/>
      <c r="I33" s="357"/>
      <c r="J33" s="357"/>
      <c r="K33" s="357"/>
      <c r="L33" s="357"/>
      <c r="M33" s="357"/>
      <c r="N33" s="357"/>
      <c r="O33" s="357"/>
      <c r="P33" s="357"/>
      <c r="Q33" s="357"/>
      <c r="R33" s="357"/>
      <c r="S33" s="357"/>
      <c r="T33" s="357"/>
      <c r="U33" s="357"/>
      <c r="V33" s="357"/>
      <c r="W33" s="357"/>
      <c r="X33" s="357"/>
      <c r="Y33" s="357"/>
      <c r="Z33" s="357"/>
      <c r="AA33" s="357"/>
      <c r="AB33" s="356"/>
      <c r="AC33" s="356"/>
    </row>
    <row r="34" spans="1:30">
      <c r="B34" s="361"/>
      <c r="C34" s="361"/>
      <c r="D34" s="361"/>
      <c r="E34" s="361"/>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row>
    <row r="35" spans="1:30">
      <c r="A35" s="363"/>
      <c r="B35" s="364"/>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5"/>
    </row>
    <row r="36" spans="1:30" ht="22.5" customHeight="1">
      <c r="A36" s="366"/>
      <c r="C36" s="1434" t="s">
        <v>153</v>
      </c>
      <c r="D36" s="1435"/>
      <c r="E36" s="1435"/>
      <c r="F36" s="1436"/>
      <c r="G36" s="1438"/>
      <c r="H36" s="1438"/>
      <c r="I36" s="1438"/>
      <c r="J36" s="367"/>
      <c r="K36" s="368"/>
      <c r="L36" s="368"/>
      <c r="M36" s="369"/>
      <c r="N36" s="369"/>
      <c r="O36" s="369"/>
      <c r="P36" s="369"/>
      <c r="Q36" s="370"/>
      <c r="R36" s="370"/>
      <c r="S36" s="1444" t="s">
        <v>152</v>
      </c>
      <c r="T36" s="1444"/>
      <c r="U36" s="1444"/>
      <c r="V36" s="1444"/>
      <c r="W36" s="1444"/>
      <c r="X36" s="1444"/>
      <c r="Y36" s="1444"/>
      <c r="Z36" s="1444"/>
      <c r="AA36" s="1444"/>
      <c r="AB36" s="1444"/>
      <c r="AC36" s="371"/>
      <c r="AD36" s="372"/>
    </row>
    <row r="37" spans="1:30" ht="13.5" customHeight="1">
      <c r="A37" s="366"/>
      <c r="C37" s="373"/>
      <c r="D37" s="373"/>
      <c r="E37" s="373"/>
      <c r="F37" s="373"/>
      <c r="G37" s="373"/>
      <c r="H37" s="373"/>
      <c r="I37" s="368"/>
      <c r="J37" s="368"/>
      <c r="K37" s="368"/>
      <c r="L37" s="368"/>
      <c r="M37" s="369"/>
      <c r="N37" s="369"/>
      <c r="O37" s="369"/>
      <c r="P37" s="369"/>
      <c r="Q37" s="370"/>
      <c r="R37" s="370"/>
      <c r="S37" s="1431" t="s">
        <v>151</v>
      </c>
      <c r="T37" s="1431"/>
      <c r="U37" s="1431"/>
      <c r="V37" s="1431"/>
      <c r="W37" s="1431"/>
      <c r="X37" s="1431"/>
      <c r="Y37" s="1431"/>
      <c r="Z37" s="1431"/>
      <c r="AA37" s="1431"/>
      <c r="AB37" s="1431"/>
      <c r="AC37" s="371"/>
      <c r="AD37" s="372"/>
    </row>
    <row r="38" spans="1:30" ht="22.5" customHeight="1">
      <c r="A38" s="366"/>
      <c r="C38" s="1434" t="s">
        <v>56</v>
      </c>
      <c r="D38" s="1435"/>
      <c r="E38" s="1436"/>
      <c r="F38" s="1437"/>
      <c r="G38" s="1438"/>
      <c r="H38" s="1438"/>
      <c r="I38" s="1439"/>
      <c r="J38" s="368"/>
      <c r="K38" s="368"/>
      <c r="L38" s="368"/>
      <c r="M38" s="368"/>
      <c r="N38" s="369"/>
      <c r="O38" s="369"/>
      <c r="P38" s="369"/>
      <c r="Q38" s="370"/>
      <c r="S38" s="1429" t="s">
        <v>150</v>
      </c>
      <c r="T38" s="1429"/>
      <c r="U38" s="1429"/>
      <c r="V38" s="1429"/>
      <c r="W38" s="1429"/>
      <c r="X38" s="1429" t="s">
        <v>149</v>
      </c>
      <c r="Y38" s="1429"/>
      <c r="Z38" s="1429"/>
      <c r="AA38" s="1429"/>
      <c r="AB38" s="1429"/>
      <c r="AC38" s="371"/>
      <c r="AD38" s="372"/>
    </row>
    <row r="39" spans="1:30" ht="9" customHeight="1">
      <c r="A39" s="366"/>
      <c r="C39" s="373"/>
      <c r="D39" s="373"/>
      <c r="E39" s="373"/>
      <c r="F39" s="373"/>
      <c r="G39" s="373"/>
      <c r="H39" s="373"/>
      <c r="I39" s="357"/>
      <c r="J39" s="368"/>
      <c r="K39" s="368"/>
      <c r="L39" s="368"/>
      <c r="M39" s="368"/>
      <c r="N39" s="369"/>
      <c r="O39" s="369"/>
      <c r="P39" s="369"/>
      <c r="Q39" s="370"/>
      <c r="S39" s="1431"/>
      <c r="T39" s="1431"/>
      <c r="U39" s="1431"/>
      <c r="V39" s="1431"/>
      <c r="W39" s="1431"/>
      <c r="X39" s="1431"/>
      <c r="Y39" s="1431"/>
      <c r="Z39" s="1431"/>
      <c r="AA39" s="1431"/>
      <c r="AB39" s="1431"/>
      <c r="AC39" s="371"/>
      <c r="AD39" s="372"/>
    </row>
    <row r="40" spans="1:30" ht="22.5" customHeight="1">
      <c r="A40" s="366"/>
      <c r="C40" s="1428" t="s">
        <v>148</v>
      </c>
      <c r="D40" s="1428"/>
      <c r="E40" s="1428"/>
      <c r="F40" s="1428"/>
      <c r="G40" s="1428"/>
      <c r="H40" s="1429"/>
      <c r="I40" s="1429"/>
      <c r="J40" s="1429"/>
      <c r="K40" s="1429"/>
      <c r="L40" s="373"/>
      <c r="M40" s="373"/>
      <c r="N40" s="373"/>
      <c r="O40" s="373"/>
      <c r="P40" s="368"/>
      <c r="Q40" s="361"/>
      <c r="S40" s="1431"/>
      <c r="T40" s="1431"/>
      <c r="U40" s="1431"/>
      <c r="V40" s="1431"/>
      <c r="W40" s="1431"/>
      <c r="X40" s="1431"/>
      <c r="Y40" s="1431"/>
      <c r="Z40" s="1431"/>
      <c r="AA40" s="1431"/>
      <c r="AB40" s="1431"/>
      <c r="AC40" s="361"/>
      <c r="AD40" s="372"/>
    </row>
    <row r="41" spans="1:30" ht="9" customHeight="1">
      <c r="A41" s="366"/>
      <c r="C41" s="368"/>
      <c r="D41" s="368"/>
      <c r="E41" s="368"/>
      <c r="F41" s="368"/>
      <c r="G41" s="368"/>
      <c r="H41" s="368"/>
      <c r="I41" s="368"/>
      <c r="J41" s="368"/>
      <c r="K41" s="368"/>
      <c r="L41" s="368"/>
      <c r="M41" s="368"/>
      <c r="N41" s="368"/>
      <c r="O41" s="368"/>
      <c r="P41" s="368"/>
      <c r="Q41" s="361"/>
      <c r="S41" s="1431"/>
      <c r="T41" s="1431"/>
      <c r="U41" s="1431"/>
      <c r="V41" s="1431"/>
      <c r="W41" s="1431"/>
      <c r="X41" s="1431"/>
      <c r="Y41" s="1431"/>
      <c r="Z41" s="1431"/>
      <c r="AA41" s="1431"/>
      <c r="AB41" s="1431"/>
      <c r="AC41" s="361"/>
      <c r="AD41" s="372"/>
    </row>
    <row r="42" spans="1:30" ht="22.5" customHeight="1">
      <c r="A42" s="366"/>
      <c r="C42" s="1428" t="s">
        <v>147</v>
      </c>
      <c r="D42" s="1428"/>
      <c r="E42" s="1428"/>
      <c r="F42" s="1430" t="str">
        <f>材料承諾願!$E$46</f>
        <v>教育部 教育総室 教育施設課</v>
      </c>
      <c r="G42" s="1430"/>
      <c r="H42" s="1430"/>
      <c r="I42" s="1430"/>
      <c r="J42" s="1430"/>
      <c r="K42" s="1430"/>
      <c r="L42" s="1430"/>
      <c r="M42" s="1430"/>
      <c r="N42" s="1430"/>
      <c r="O42" s="1430"/>
      <c r="P42" s="373"/>
      <c r="Q42" s="361"/>
      <c r="S42" s="1431"/>
      <c r="T42" s="1431"/>
      <c r="U42" s="1431"/>
      <c r="V42" s="1431"/>
      <c r="W42" s="1431"/>
      <c r="X42" s="1431"/>
      <c r="Y42" s="1431"/>
      <c r="Z42" s="1431"/>
      <c r="AA42" s="1431"/>
      <c r="AB42" s="1431"/>
      <c r="AC42" s="361"/>
      <c r="AD42" s="372"/>
    </row>
    <row r="43" spans="1:30" ht="9" customHeight="1">
      <c r="A43" s="366"/>
      <c r="C43" s="368"/>
      <c r="D43" s="368"/>
      <c r="E43" s="368"/>
      <c r="F43" s="368"/>
      <c r="G43" s="368"/>
      <c r="H43" s="368"/>
      <c r="I43" s="368"/>
      <c r="J43" s="368"/>
      <c r="K43" s="368"/>
      <c r="L43" s="368"/>
      <c r="M43" s="368"/>
      <c r="N43" s="368"/>
      <c r="O43" s="368"/>
      <c r="P43" s="368"/>
      <c r="Q43" s="361"/>
      <c r="S43" s="1431"/>
      <c r="T43" s="1431"/>
      <c r="U43" s="1431"/>
      <c r="V43" s="1431"/>
      <c r="W43" s="1431"/>
      <c r="X43" s="1431"/>
      <c r="Y43" s="1431"/>
      <c r="Z43" s="1431"/>
      <c r="AA43" s="1431"/>
      <c r="AB43" s="1431"/>
      <c r="AC43" s="361"/>
      <c r="AD43" s="372"/>
    </row>
    <row r="44" spans="1:30" ht="22.5" customHeight="1">
      <c r="A44" s="366"/>
      <c r="C44" s="1428" t="s">
        <v>146</v>
      </c>
      <c r="D44" s="1428"/>
      <c r="E44" s="1428"/>
      <c r="F44" s="1428"/>
      <c r="G44" s="1428"/>
      <c r="H44" s="1428"/>
      <c r="I44" s="1428"/>
      <c r="J44" s="1425" t="s">
        <v>301</v>
      </c>
      <c r="K44" s="1426"/>
      <c r="L44" s="1426"/>
      <c r="M44" s="1426"/>
      <c r="N44" s="1426"/>
      <c r="O44" s="1426"/>
      <c r="P44" s="1427"/>
      <c r="Q44" s="361"/>
      <c r="S44" s="1431"/>
      <c r="T44" s="1431"/>
      <c r="U44" s="1431"/>
      <c r="V44" s="1431"/>
      <c r="W44" s="1431"/>
      <c r="X44" s="1431"/>
      <c r="Y44" s="1431"/>
      <c r="Z44" s="1431"/>
      <c r="AA44" s="1431"/>
      <c r="AB44" s="1431"/>
      <c r="AC44" s="361"/>
      <c r="AD44" s="372"/>
    </row>
    <row r="45" spans="1:30">
      <c r="A45" s="374"/>
      <c r="B45" s="375"/>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c r="AD45" s="376"/>
    </row>
  </sheetData>
  <mergeCells count="57">
    <mergeCell ref="S36:AB36"/>
    <mergeCell ref="B23:F24"/>
    <mergeCell ref="G23:AC24"/>
    <mergeCell ref="H17:I17"/>
    <mergeCell ref="P17:Q17"/>
    <mergeCell ref="C36:F36"/>
    <mergeCell ref="G36:I36"/>
    <mergeCell ref="T17:U17"/>
    <mergeCell ref="B17:E20"/>
    <mergeCell ref="R17:S17"/>
    <mergeCell ref="F17:G17"/>
    <mergeCell ref="S39:W44"/>
    <mergeCell ref="X39:AB44"/>
    <mergeCell ref="C38:E38"/>
    <mergeCell ref="F38:I38"/>
    <mergeCell ref="C44:I44"/>
    <mergeCell ref="Q31:S32"/>
    <mergeCell ref="T31:AC32"/>
    <mergeCell ref="X18:Y20"/>
    <mergeCell ref="Z18:AA20"/>
    <mergeCell ref="J44:P44"/>
    <mergeCell ref="C40:G40"/>
    <mergeCell ref="H40:K40"/>
    <mergeCell ref="C42:E42"/>
    <mergeCell ref="F42:O42"/>
    <mergeCell ref="S37:AB37"/>
    <mergeCell ref="S38:W38"/>
    <mergeCell ref="X38:AB38"/>
    <mergeCell ref="B31:F32"/>
    <mergeCell ref="R18:S20"/>
    <mergeCell ref="T18:U20"/>
    <mergeCell ref="V18:W20"/>
    <mergeCell ref="F18:G20"/>
    <mergeCell ref="G31:P32"/>
    <mergeCell ref="B27:F28"/>
    <mergeCell ref="G27:AC28"/>
    <mergeCell ref="P18:Q20"/>
    <mergeCell ref="H18:I20"/>
    <mergeCell ref="AB17:AC20"/>
    <mergeCell ref="J17:K17"/>
    <mergeCell ref="L17:M17"/>
    <mergeCell ref="N17:O17"/>
    <mergeCell ref="Z17:AA17"/>
    <mergeCell ref="N18:O20"/>
    <mergeCell ref="X17:Y17"/>
    <mergeCell ref="J18:K20"/>
    <mergeCell ref="L18:M20"/>
    <mergeCell ref="V17:W17"/>
    <mergeCell ref="R1:AC1"/>
    <mergeCell ref="L14:P14"/>
    <mergeCell ref="L10:P10"/>
    <mergeCell ref="L12:P12"/>
    <mergeCell ref="R10:AC10"/>
    <mergeCell ref="R12:AB12"/>
    <mergeCell ref="R14:AB14"/>
    <mergeCell ref="B4:AC4"/>
    <mergeCell ref="B5:AC5"/>
  </mergeCells>
  <phoneticPr fontId="3"/>
  <hyperlinks>
    <hyperlink ref="AE1" location="取説・目次!A1" display="取説・目次へ戻る"/>
  </hyperlinks>
  <pageMargins left="1.17" right="0.75" top="1.07" bottom="1" header="0.51200000000000001" footer="0.51200000000000001"/>
  <pageSetup paperSize="9"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99FF"/>
  </sheetPr>
  <dimension ref="A1:X248"/>
  <sheetViews>
    <sheetView showGridLines="0" showZeros="0" view="pageBreakPreview" zoomScaleNormal="100" zoomScaleSheetLayoutView="100" workbookViewId="0">
      <selection activeCell="X1" sqref="X1"/>
    </sheetView>
  </sheetViews>
  <sheetFormatPr defaultRowHeight="12"/>
  <cols>
    <col min="1" max="1" width="7.625" style="491" customWidth="1"/>
    <col min="2" max="3" width="5.25" style="491" customWidth="1"/>
    <col min="4" max="4" width="3.625" style="491" customWidth="1"/>
    <col min="5" max="5" width="10.5" style="491" customWidth="1"/>
    <col min="6" max="7" width="1.625" style="491" customWidth="1"/>
    <col min="8" max="8" width="7.625" style="491" customWidth="1"/>
    <col min="9" max="12" width="2.625" style="491" customWidth="1"/>
    <col min="13" max="13" width="3.625" style="491" customWidth="1"/>
    <col min="14" max="14" width="10.5" style="491" customWidth="1"/>
    <col min="15" max="16" width="1.625" style="491" customWidth="1"/>
    <col min="17" max="17" width="7.625" style="491" customWidth="1"/>
    <col min="18" max="21" width="2.625" style="491" customWidth="1"/>
    <col min="22" max="22" width="3.625" style="491" customWidth="1"/>
    <col min="23" max="23" width="10.5" style="491" customWidth="1"/>
    <col min="24" max="24" width="19.25" style="491" customWidth="1"/>
    <col min="25" max="16384" width="9" style="491"/>
  </cols>
  <sheetData>
    <row r="1" spans="1:24" ht="17.25">
      <c r="A1" s="490"/>
      <c r="B1" s="490"/>
      <c r="Q1" s="495"/>
      <c r="X1" s="595" t="s">
        <v>383</v>
      </c>
    </row>
    <row r="2" spans="1:24" ht="30" customHeight="1">
      <c r="E2" s="1488" t="s">
        <v>266</v>
      </c>
      <c r="F2" s="1488"/>
      <c r="G2" s="1488"/>
      <c r="H2" s="1488"/>
      <c r="I2" s="1488"/>
      <c r="J2" s="1488"/>
      <c r="K2" s="1488"/>
      <c r="L2" s="1488"/>
      <c r="M2" s="1488"/>
      <c r="N2" s="1488"/>
      <c r="P2" s="811" t="s">
        <v>304</v>
      </c>
      <c r="Q2" s="642">
        <v>1</v>
      </c>
      <c r="R2" s="523" t="s">
        <v>305</v>
      </c>
      <c r="S2" s="553"/>
      <c r="T2" s="553"/>
      <c r="U2" s="553"/>
      <c r="V2" s="492"/>
      <c r="W2" s="492"/>
    </row>
    <row r="3" spans="1:24">
      <c r="A3" s="493" t="s">
        <v>267</v>
      </c>
      <c r="B3" s="493"/>
      <c r="C3" s="493"/>
      <c r="D3" s="493"/>
      <c r="E3" s="493"/>
      <c r="F3" s="493"/>
      <c r="G3" s="493"/>
      <c r="H3" s="493"/>
      <c r="I3" s="493"/>
      <c r="J3" s="493"/>
      <c r="K3" s="493"/>
      <c r="L3" s="493"/>
      <c r="M3" s="493"/>
      <c r="N3" s="493"/>
      <c r="O3" s="493"/>
      <c r="P3" s="493"/>
    </row>
    <row r="4" spans="1:24" ht="21" customHeight="1">
      <c r="A4" s="523" t="str">
        <f>IF(取説・目次!G37="甲府地区広域行政事務組合","甲府地区広域行政事務組合　管理者","甲 府 市 長")</f>
        <v>甲 府 市 長</v>
      </c>
      <c r="B4" s="523"/>
      <c r="C4" s="523"/>
      <c r="D4" s="523"/>
      <c r="E4" s="493"/>
      <c r="F4" s="493"/>
      <c r="G4" s="493"/>
      <c r="H4" s="493"/>
      <c r="I4" s="493"/>
      <c r="J4" s="493"/>
      <c r="K4" s="493"/>
      <c r="L4" s="493"/>
      <c r="M4" s="493"/>
      <c r="N4" s="493"/>
      <c r="O4" s="493"/>
      <c r="P4" s="493"/>
      <c r="R4" s="1513" t="s">
        <v>466</v>
      </c>
      <c r="S4" s="1513"/>
      <c r="T4" s="1513"/>
      <c r="U4" s="1513"/>
      <c r="V4" s="1513"/>
      <c r="W4" s="1513"/>
    </row>
    <row r="5" spans="1:24">
      <c r="A5" s="493"/>
      <c r="B5" s="493"/>
      <c r="C5" s="495"/>
      <c r="D5" s="495"/>
      <c r="E5" s="493"/>
      <c r="F5" s="493"/>
      <c r="G5" s="493"/>
      <c r="H5" s="493"/>
      <c r="I5" s="493"/>
      <c r="J5" s="493"/>
      <c r="K5" s="493"/>
      <c r="L5" s="493"/>
      <c r="M5" s="493"/>
      <c r="N5" s="493"/>
      <c r="O5" s="493"/>
      <c r="P5" s="493"/>
      <c r="Q5" s="494"/>
      <c r="R5" s="494"/>
      <c r="S5" s="494"/>
      <c r="T5" s="494"/>
      <c r="U5" s="494"/>
      <c r="V5" s="494"/>
      <c r="W5" s="494"/>
    </row>
    <row r="6" spans="1:24" ht="18.75" customHeight="1">
      <c r="C6" s="493"/>
      <c r="D6" s="493"/>
      <c r="E6" s="493"/>
      <c r="F6" s="493"/>
      <c r="G6" s="493"/>
      <c r="I6" s="496" t="s">
        <v>268</v>
      </c>
      <c r="J6" s="496"/>
      <c r="K6" s="496"/>
      <c r="L6" s="496"/>
      <c r="M6" s="1510" t="s">
        <v>295</v>
      </c>
      <c r="N6" s="1510"/>
      <c r="O6" s="1510"/>
      <c r="P6" s="1511" t="str">
        <f>取説・目次!G27</f>
        <v>甲府市○-○-○</v>
      </c>
      <c r="Q6" s="1511"/>
      <c r="R6" s="1511"/>
      <c r="S6" s="1511"/>
      <c r="T6" s="1511"/>
      <c r="U6" s="1511"/>
      <c r="V6" s="1511"/>
      <c r="W6" s="1511"/>
    </row>
    <row r="7" spans="1:24" ht="21" customHeight="1">
      <c r="A7" s="493"/>
      <c r="B7" s="493"/>
      <c r="C7" s="493"/>
      <c r="D7" s="493"/>
      <c r="E7" s="493"/>
      <c r="F7" s="493"/>
      <c r="G7" s="493"/>
      <c r="H7" s="493"/>
      <c r="M7" s="1508" t="s">
        <v>269</v>
      </c>
      <c r="N7" s="1508"/>
      <c r="O7" s="1508"/>
      <c r="P7" s="1512" t="str">
        <f>前金請求書!H6</f>
        <v>株式会社 甲府工務店</v>
      </c>
      <c r="Q7" s="1512"/>
      <c r="R7" s="1512"/>
      <c r="S7" s="1512"/>
      <c r="T7" s="1512"/>
      <c r="U7" s="1512"/>
      <c r="V7" s="1512"/>
      <c r="W7" s="497" t="s">
        <v>270</v>
      </c>
    </row>
    <row r="8" spans="1:24" s="544" customFormat="1" ht="14.25" customHeight="1">
      <c r="A8" s="543"/>
      <c r="B8" s="543"/>
      <c r="C8" s="543"/>
      <c r="D8" s="543"/>
      <c r="E8" s="543"/>
      <c r="F8" s="543"/>
      <c r="G8" s="543"/>
      <c r="H8" s="543"/>
      <c r="M8" s="1504" t="s">
        <v>271</v>
      </c>
      <c r="N8" s="1504"/>
      <c r="O8" s="1504"/>
      <c r="P8" s="1505" t="str">
        <f>取説・目次!G28</f>
        <v>こうふ　たろう</v>
      </c>
      <c r="Q8" s="1505"/>
      <c r="R8" s="1505"/>
      <c r="S8" s="1505"/>
      <c r="T8" s="1505"/>
      <c r="U8" s="1505"/>
      <c r="V8" s="1505"/>
      <c r="W8" s="1505"/>
    </row>
    <row r="9" spans="1:24" s="542" customFormat="1" ht="15" customHeight="1">
      <c r="A9" s="541"/>
      <c r="B9" s="541"/>
      <c r="C9" s="541"/>
      <c r="D9" s="541"/>
      <c r="E9" s="541"/>
      <c r="F9" s="541"/>
      <c r="G9" s="541"/>
      <c r="H9" s="541"/>
      <c r="M9" s="1506" t="s">
        <v>272</v>
      </c>
      <c r="N9" s="1506"/>
      <c r="O9" s="1506"/>
      <c r="P9" s="1507" t="str">
        <f>取説・目次!G29</f>
        <v>代表取締役　甲府 太郎</v>
      </c>
      <c r="Q9" s="1507"/>
      <c r="R9" s="1507"/>
      <c r="S9" s="1507"/>
      <c r="T9" s="1507"/>
      <c r="U9" s="1507"/>
      <c r="V9" s="1507"/>
      <c r="W9" s="1507"/>
    </row>
    <row r="10" spans="1:24" ht="17.25" customHeight="1">
      <c r="A10" s="493"/>
      <c r="B10" s="493"/>
      <c r="C10" s="493"/>
      <c r="D10" s="493"/>
      <c r="E10" s="493"/>
      <c r="F10" s="493"/>
      <c r="G10" s="493"/>
      <c r="H10" s="493"/>
      <c r="M10" s="1508" t="s">
        <v>273</v>
      </c>
      <c r="N10" s="1508"/>
      <c r="O10" s="1508"/>
      <c r="P10" s="1509">
        <v>29406</v>
      </c>
      <c r="Q10" s="1509"/>
      <c r="R10" s="1509"/>
      <c r="S10" s="1509"/>
      <c r="T10" s="1509"/>
      <c r="U10" s="1509"/>
      <c r="V10" s="1509"/>
      <c r="W10" s="1509"/>
    </row>
    <row r="11" spans="1:24" ht="18.75" customHeight="1">
      <c r="C11" s="1503" t="s">
        <v>274</v>
      </c>
      <c r="D11" s="1503"/>
      <c r="E11" s="1503"/>
      <c r="F11" s="1503" t="str">
        <f>取説・目次!G19</f>
        <v>(建築工)契約第000001号</v>
      </c>
      <c r="G11" s="1503"/>
      <c r="H11" s="1503"/>
      <c r="I11" s="1503"/>
      <c r="J11" s="1503"/>
      <c r="K11" s="1503"/>
      <c r="L11" s="1503"/>
      <c r="M11" s="1503"/>
      <c r="N11" s="1503"/>
      <c r="O11" s="1503"/>
      <c r="P11" s="1503"/>
      <c r="Q11" s="1503"/>
      <c r="R11" s="1503"/>
      <c r="S11" s="1503"/>
      <c r="T11" s="1503"/>
      <c r="U11" s="1503"/>
      <c r="V11" s="1503"/>
      <c r="W11" s="498"/>
    </row>
    <row r="12" spans="1:24" ht="18.75" customHeight="1">
      <c r="C12" s="1462" t="s">
        <v>275</v>
      </c>
      <c r="D12" s="1462"/>
      <c r="E12" s="1462"/>
      <c r="F12" s="1462" t="str">
        <f>取説・目次!G15</f>
        <v>○○○○○○工事</v>
      </c>
      <c r="G12" s="1462"/>
      <c r="H12" s="1462"/>
      <c r="I12" s="1462"/>
      <c r="J12" s="1462"/>
      <c r="K12" s="1462"/>
      <c r="L12" s="1462"/>
      <c r="M12" s="1462"/>
      <c r="N12" s="1462"/>
      <c r="O12" s="1462"/>
      <c r="P12" s="1462"/>
      <c r="Q12" s="1462"/>
      <c r="R12" s="1462"/>
      <c r="S12" s="1462"/>
      <c r="T12" s="1462"/>
      <c r="U12" s="1462"/>
      <c r="V12" s="1462"/>
      <c r="W12" s="498"/>
    </row>
    <row r="13" spans="1:24" ht="18.75" customHeight="1">
      <c r="C13" s="1462" t="s">
        <v>276</v>
      </c>
      <c r="D13" s="1462"/>
      <c r="E13" s="1462"/>
      <c r="F13" s="1462" t="str">
        <f>取説・目次!G16</f>
        <v>甲府市○○-○-○</v>
      </c>
      <c r="G13" s="1462"/>
      <c r="H13" s="1462"/>
      <c r="I13" s="1462"/>
      <c r="J13" s="1462"/>
      <c r="K13" s="1462"/>
      <c r="L13" s="1462"/>
      <c r="M13" s="1462"/>
      <c r="N13" s="1462"/>
      <c r="O13" s="1462"/>
      <c r="P13" s="1462"/>
      <c r="Q13" s="1462"/>
      <c r="R13" s="1462"/>
      <c r="S13" s="1462"/>
      <c r="T13" s="1462"/>
      <c r="U13" s="1462"/>
      <c r="V13" s="1462"/>
      <c r="W13" s="498"/>
    </row>
    <row r="14" spans="1:24" ht="18.75" customHeight="1">
      <c r="C14" s="499" t="s">
        <v>277</v>
      </c>
      <c r="D14" s="499"/>
      <c r="E14" s="500"/>
      <c r="F14" s="1452">
        <f>取説・目次!G21</f>
        <v>44288</v>
      </c>
      <c r="G14" s="1452"/>
      <c r="H14" s="1452"/>
      <c r="I14" s="1452"/>
      <c r="J14" s="1452"/>
      <c r="K14" s="1452"/>
      <c r="L14" s="1452"/>
      <c r="M14" s="540" t="s">
        <v>235</v>
      </c>
      <c r="N14" s="1478">
        <f>取説・目次!G22</f>
        <v>44289</v>
      </c>
      <c r="O14" s="1478"/>
      <c r="P14" s="1478"/>
      <c r="Q14" s="1478"/>
      <c r="R14" s="499"/>
      <c r="S14" s="499"/>
      <c r="T14" s="499"/>
      <c r="U14" s="499"/>
      <c r="V14" s="499"/>
      <c r="W14" s="498"/>
    </row>
    <row r="15" spans="1:24">
      <c r="A15" s="498"/>
      <c r="B15" s="498"/>
      <c r="C15" s="498"/>
      <c r="D15" s="498"/>
      <c r="E15" s="498"/>
      <c r="F15" s="498"/>
      <c r="G15" s="498"/>
      <c r="H15" s="498"/>
      <c r="I15" s="498"/>
      <c r="J15" s="498"/>
      <c r="K15" s="498"/>
      <c r="L15" s="498"/>
      <c r="M15" s="498"/>
      <c r="N15" s="498"/>
      <c r="O15" s="498"/>
      <c r="P15" s="498"/>
      <c r="Q15" s="501"/>
      <c r="R15" s="501"/>
      <c r="S15" s="501"/>
      <c r="T15" s="501"/>
      <c r="U15" s="501"/>
      <c r="V15" s="501"/>
      <c r="W15" s="501"/>
    </row>
    <row r="16" spans="1:24" ht="2.25" customHeight="1">
      <c r="C16" s="1501"/>
      <c r="D16" s="1501"/>
      <c r="E16" s="1501"/>
      <c r="F16" s="1501"/>
      <c r="G16" s="1501"/>
      <c r="H16" s="1501"/>
      <c r="I16" s="1501"/>
      <c r="J16" s="1501"/>
      <c r="K16" s="1501"/>
      <c r="L16" s="1501"/>
      <c r="M16" s="1501"/>
      <c r="N16" s="1501"/>
      <c r="O16" s="1501"/>
      <c r="P16" s="1501"/>
      <c r="Q16" s="1501"/>
      <c r="R16" s="1501"/>
      <c r="S16" s="1501"/>
      <c r="T16" s="1501"/>
      <c r="U16" s="1501"/>
      <c r="V16" s="1501"/>
      <c r="W16" s="1501"/>
    </row>
    <row r="17" spans="1:23" ht="22.5" customHeight="1">
      <c r="A17" s="1502" t="s">
        <v>278</v>
      </c>
      <c r="B17" s="1502"/>
      <c r="C17" s="1502"/>
      <c r="D17" s="1502"/>
      <c r="E17" s="1502"/>
      <c r="F17" s="501"/>
      <c r="G17" s="501"/>
      <c r="H17" s="1502" t="s">
        <v>279</v>
      </c>
      <c r="I17" s="1502"/>
      <c r="J17" s="1502"/>
      <c r="K17" s="1502"/>
      <c r="L17" s="1502"/>
      <c r="M17" s="1502"/>
      <c r="N17" s="1502"/>
      <c r="O17" s="501"/>
      <c r="P17" s="501"/>
      <c r="Q17" s="1502" t="s">
        <v>280</v>
      </c>
      <c r="R17" s="1502"/>
      <c r="S17" s="1502"/>
      <c r="T17" s="1502"/>
      <c r="U17" s="1502"/>
      <c r="V17" s="1502"/>
      <c r="W17" s="1502"/>
    </row>
    <row r="18" spans="1:23" ht="13.5" customHeight="1">
      <c r="A18" s="502" t="s">
        <v>281</v>
      </c>
      <c r="B18" s="1456" t="str">
        <f>①!$AY$5</f>
        <v>市役所工業</v>
      </c>
      <c r="C18" s="1457"/>
      <c r="D18" s="1457"/>
      <c r="E18" s="1458"/>
      <c r="F18" s="498"/>
      <c r="G18" s="498"/>
      <c r="H18" s="502" t="s">
        <v>281</v>
      </c>
      <c r="I18" s="1482"/>
      <c r="J18" s="1483"/>
      <c r="K18" s="1483"/>
      <c r="L18" s="1483"/>
      <c r="M18" s="1483"/>
      <c r="N18" s="1484"/>
      <c r="O18" s="498"/>
      <c r="P18" s="498"/>
      <c r="Q18" s="502" t="s">
        <v>281</v>
      </c>
      <c r="R18" s="1482"/>
      <c r="S18" s="1483"/>
      <c r="T18" s="1483"/>
      <c r="U18" s="1483"/>
      <c r="V18" s="1483"/>
      <c r="W18" s="1484"/>
    </row>
    <row r="19" spans="1:23" ht="13.5" customHeight="1">
      <c r="A19" s="502" t="s">
        <v>282</v>
      </c>
      <c r="B19" s="633" t="str">
        <f>IF(①!$BR$20&lt;&gt;0,"無□","無☑")</f>
        <v>無□</v>
      </c>
      <c r="C19" s="633" t="str">
        <f>IF($B$19="無□","有☑","有□")</f>
        <v>有☑</v>
      </c>
      <c r="D19" s="1454" t="str">
        <f>"(番号)"&amp;①!BI20&amp;" "&amp;IF(取説・目次!Q23="特定","特-",IF(取説・目次!$Q$23="一般","般-",))&amp;取説・目次!$R$23&amp;" 第"&amp;取説・目次!$T$23&amp;"号"</f>
        <v>(番号)知事 特-30 第99999号</v>
      </c>
      <c r="E19" s="1455"/>
      <c r="F19" s="498"/>
      <c r="G19" s="498"/>
      <c r="H19" s="502" t="s">
        <v>282</v>
      </c>
      <c r="I19" s="806" t="s">
        <v>548</v>
      </c>
      <c r="J19" s="807" t="s">
        <v>124</v>
      </c>
      <c r="K19" s="806" t="s">
        <v>549</v>
      </c>
      <c r="L19" s="808" t="str">
        <f>IF(J19="□","☑","□")</f>
        <v>☑</v>
      </c>
      <c r="M19" s="623" t="s">
        <v>283</v>
      </c>
      <c r="N19" s="545"/>
      <c r="O19" s="498"/>
      <c r="P19" s="498"/>
      <c r="Q19" s="502" t="s">
        <v>282</v>
      </c>
      <c r="R19" s="806" t="s">
        <v>548</v>
      </c>
      <c r="S19" s="807" t="s">
        <v>124</v>
      </c>
      <c r="T19" s="806" t="s">
        <v>549</v>
      </c>
      <c r="U19" s="808" t="str">
        <f>IF(S19="□","☑","□")</f>
        <v>☑</v>
      </c>
      <c r="V19" s="667" t="s">
        <v>283</v>
      </c>
      <c r="W19" s="668"/>
    </row>
    <row r="20" spans="1:23" ht="13.5" customHeight="1">
      <c r="A20" s="503" t="s">
        <v>284</v>
      </c>
      <c r="B20" s="1456" t="str">
        <f>①!$AY$8</f>
        <v>甲府市○○</v>
      </c>
      <c r="C20" s="1457"/>
      <c r="D20" s="1457"/>
      <c r="E20" s="1458"/>
      <c r="F20" s="498"/>
      <c r="G20" s="498"/>
      <c r="H20" s="503" t="s">
        <v>284</v>
      </c>
      <c r="I20" s="1485"/>
      <c r="J20" s="1486"/>
      <c r="K20" s="1486"/>
      <c r="L20" s="1486"/>
      <c r="M20" s="1486"/>
      <c r="N20" s="1487"/>
      <c r="O20" s="498"/>
      <c r="P20" s="498"/>
      <c r="Q20" s="503" t="s">
        <v>284</v>
      </c>
      <c r="R20" s="1485"/>
      <c r="S20" s="1486"/>
      <c r="T20" s="1486"/>
      <c r="U20" s="1486"/>
      <c r="V20" s="1486"/>
      <c r="W20" s="1487"/>
    </row>
    <row r="21" spans="1:23" ht="13.5" customHeight="1">
      <c r="A21" s="504" t="s">
        <v>271</v>
      </c>
      <c r="B21" s="1468" t="str">
        <f>取説・目次!Q19</f>
        <v>こうふ　○た</v>
      </c>
      <c r="C21" s="1469"/>
      <c r="D21" s="1469"/>
      <c r="E21" s="1470"/>
      <c r="F21" s="498"/>
      <c r="G21" s="498"/>
      <c r="H21" s="504" t="s">
        <v>271</v>
      </c>
      <c r="I21" s="1485"/>
      <c r="J21" s="1486"/>
      <c r="K21" s="1486"/>
      <c r="L21" s="1486"/>
      <c r="M21" s="1486"/>
      <c r="N21" s="1487"/>
      <c r="O21" s="498"/>
      <c r="P21" s="498"/>
      <c r="Q21" s="504" t="s">
        <v>271</v>
      </c>
      <c r="R21" s="1485"/>
      <c r="S21" s="1486"/>
      <c r="T21" s="1486"/>
      <c r="U21" s="1486"/>
      <c r="V21" s="1486"/>
      <c r="W21" s="1487"/>
    </row>
    <row r="22" spans="1:23" ht="13.5" customHeight="1">
      <c r="A22" s="505" t="s">
        <v>285</v>
      </c>
      <c r="B22" s="1463" t="str" ph="1">
        <f>①!$BT$5</f>
        <v>甲府　○太</v>
      </c>
      <c r="C22" s="1464"/>
      <c r="D22" s="1464"/>
      <c r="E22" s="1465"/>
      <c r="F22" s="508"/>
      <c r="G22" s="507"/>
      <c r="H22" s="505" t="s">
        <v>285</v>
      </c>
      <c r="I22" s="1489"/>
      <c r="J22" s="1490"/>
      <c r="K22" s="1490"/>
      <c r="L22" s="1490"/>
      <c r="M22" s="1490"/>
      <c r="N22" s="1491"/>
      <c r="O22" s="508"/>
      <c r="P22" s="507"/>
      <c r="Q22" s="505" t="s">
        <v>285</v>
      </c>
      <c r="R22" s="1489"/>
      <c r="S22" s="1490"/>
      <c r="T22" s="1490"/>
      <c r="U22" s="1490"/>
      <c r="V22" s="1490"/>
      <c r="W22" s="1491"/>
    </row>
    <row r="23" spans="1:23" ht="13.5" customHeight="1">
      <c r="A23" s="509" t="s">
        <v>273</v>
      </c>
      <c r="B23" s="1498">
        <f>取説・目次!Q21</f>
        <v>28126</v>
      </c>
      <c r="C23" s="1499"/>
      <c r="D23" s="1499"/>
      <c r="E23" s="1500"/>
      <c r="F23" s="510"/>
      <c r="G23" s="511"/>
      <c r="H23" s="509" t="s">
        <v>273</v>
      </c>
      <c r="I23" s="1474"/>
      <c r="J23" s="1475"/>
      <c r="K23" s="1475"/>
      <c r="L23" s="1475"/>
      <c r="M23" s="1475"/>
      <c r="N23" s="1476"/>
      <c r="O23" s="510"/>
      <c r="P23" s="511"/>
      <c r="Q23" s="509" t="s">
        <v>273</v>
      </c>
      <c r="R23" s="1474"/>
      <c r="S23" s="1475"/>
      <c r="T23" s="1475"/>
      <c r="U23" s="1475"/>
      <c r="V23" s="1475"/>
      <c r="W23" s="1476"/>
    </row>
    <row r="24" spans="1:23" ht="13.5" customHeight="1">
      <c r="A24" s="512" t="s">
        <v>8</v>
      </c>
      <c r="B24" s="1471">
        <f>取説・目次!Q27</f>
        <v>8888888</v>
      </c>
      <c r="C24" s="1472"/>
      <c r="D24" s="1472"/>
      <c r="E24" s="1473"/>
      <c r="F24" s="513"/>
      <c r="G24" s="511"/>
      <c r="H24" s="512" t="s">
        <v>8</v>
      </c>
      <c r="I24" s="1479"/>
      <c r="J24" s="1480"/>
      <c r="K24" s="1480"/>
      <c r="L24" s="1480"/>
      <c r="M24" s="1480"/>
      <c r="N24" s="1481"/>
      <c r="O24" s="514"/>
      <c r="P24" s="515"/>
      <c r="Q24" s="512" t="s">
        <v>8</v>
      </c>
      <c r="R24" s="1479"/>
      <c r="S24" s="1480"/>
      <c r="T24" s="1480"/>
      <c r="U24" s="1480"/>
      <c r="V24" s="1480"/>
      <c r="W24" s="1481"/>
    </row>
    <row r="25" spans="1:23" ht="13.5" customHeight="1">
      <c r="A25" s="516" t="s">
        <v>286</v>
      </c>
      <c r="B25" s="1456" t="str">
        <f>①!$AY$12&amp;"　"&amp;①!$AY$13</f>
        <v>　△△△工事</v>
      </c>
      <c r="C25" s="1457"/>
      <c r="D25" s="1457"/>
      <c r="E25" s="1458"/>
      <c r="F25" s="498"/>
      <c r="G25" s="517"/>
      <c r="H25" s="516" t="s">
        <v>286</v>
      </c>
      <c r="I25" s="1482"/>
      <c r="J25" s="1483"/>
      <c r="K25" s="1483"/>
      <c r="L25" s="1483"/>
      <c r="M25" s="1483"/>
      <c r="N25" s="1484"/>
      <c r="O25" s="498"/>
      <c r="P25" s="517"/>
      <c r="Q25" s="516" t="s">
        <v>286</v>
      </c>
      <c r="R25" s="1482"/>
      <c r="S25" s="1483"/>
      <c r="T25" s="1483"/>
      <c r="U25" s="1483"/>
      <c r="V25" s="1483"/>
      <c r="W25" s="1484"/>
    </row>
    <row r="26" spans="1:23" ht="13.5" customHeight="1">
      <c r="A26" s="518" t="s">
        <v>287</v>
      </c>
      <c r="B26" s="1466">
        <f>①!$BA$14</f>
        <v>44384</v>
      </c>
      <c r="C26" s="1467"/>
      <c r="D26" s="634" t="s">
        <v>288</v>
      </c>
      <c r="E26" s="636">
        <f>①!$BA$16</f>
        <v>44416</v>
      </c>
      <c r="F26" s="498"/>
      <c r="G26" s="517"/>
      <c r="H26" s="518" t="s">
        <v>287</v>
      </c>
      <c r="I26" s="550"/>
      <c r="J26" s="805"/>
      <c r="K26" s="805"/>
      <c r="L26" s="805"/>
      <c r="M26" s="666" t="s">
        <v>288</v>
      </c>
      <c r="N26" s="551"/>
      <c r="O26" s="498"/>
      <c r="P26" s="517"/>
      <c r="Q26" s="518" t="s">
        <v>287</v>
      </c>
      <c r="R26" s="550"/>
      <c r="S26" s="805"/>
      <c r="T26" s="805"/>
      <c r="U26" s="805"/>
      <c r="V26" s="666" t="s">
        <v>288</v>
      </c>
      <c r="W26" s="551"/>
    </row>
    <row r="27" spans="1:23" ht="13.5" customHeight="1">
      <c r="A27" s="519"/>
      <c r="B27" s="519"/>
      <c r="C27" s="519"/>
      <c r="D27" s="519"/>
      <c r="E27" s="519"/>
      <c r="F27" s="498"/>
      <c r="G27" s="517"/>
      <c r="H27" s="519"/>
      <c r="I27" s="519"/>
      <c r="J27" s="519"/>
      <c r="K27" s="519"/>
      <c r="L27" s="519"/>
      <c r="M27" s="519"/>
      <c r="N27" s="519"/>
      <c r="O27" s="498"/>
      <c r="P27" s="517"/>
      <c r="Q27" s="519"/>
      <c r="R27" s="519"/>
      <c r="S27" s="519"/>
      <c r="T27" s="519"/>
      <c r="U27" s="519"/>
      <c r="V27" s="519"/>
      <c r="W27" s="519"/>
    </row>
    <row r="28" spans="1:23" ht="13.5" customHeight="1">
      <c r="A28" s="502" t="s">
        <v>281</v>
      </c>
      <c r="B28" s="1456">
        <f>②!$AY$5</f>
        <v>0</v>
      </c>
      <c r="C28" s="1457"/>
      <c r="D28" s="1457"/>
      <c r="E28" s="1458"/>
      <c r="F28" s="498"/>
      <c r="G28" s="515"/>
      <c r="H28" s="502" t="s">
        <v>281</v>
      </c>
      <c r="I28" s="1482"/>
      <c r="J28" s="1483"/>
      <c r="K28" s="1483"/>
      <c r="L28" s="1483"/>
      <c r="M28" s="1483"/>
      <c r="N28" s="1484"/>
      <c r="O28" s="498"/>
      <c r="P28" s="515"/>
      <c r="Q28" s="502" t="s">
        <v>281</v>
      </c>
      <c r="R28" s="1482"/>
      <c r="S28" s="1483"/>
      <c r="T28" s="1483"/>
      <c r="U28" s="1483"/>
      <c r="V28" s="1483"/>
      <c r="W28" s="1484"/>
    </row>
    <row r="29" spans="1:23" ht="13.5" customHeight="1">
      <c r="A29" s="502" t="s">
        <v>282</v>
      </c>
      <c r="B29" s="633" t="str">
        <f>IF(②!$BR$20&lt;&gt;0,"無□","無☑")</f>
        <v>無☑</v>
      </c>
      <c r="C29" s="633" t="str">
        <f>IF($B$29="無□","有☑","有□")</f>
        <v>有□</v>
      </c>
      <c r="D29" s="1454" t="str">
        <f>"(番号)"&amp;②!$BI$20&amp;" "&amp;IF(取説・目次!$X$23="特定","特-",IF(取説・目次!$X$23="一般","般-",))&amp;取説・目次!$Y$23&amp;" 第"&amp;取説・目次!$AA$23&amp;"号"</f>
        <v>(番号)  第号</v>
      </c>
      <c r="E29" s="1455"/>
      <c r="F29" s="498"/>
      <c r="G29" s="515"/>
      <c r="H29" s="502" t="s">
        <v>282</v>
      </c>
      <c r="I29" s="806" t="s">
        <v>548</v>
      </c>
      <c r="J29" s="807" t="s">
        <v>124</v>
      </c>
      <c r="K29" s="806" t="s">
        <v>549</v>
      </c>
      <c r="L29" s="808" t="str">
        <f>IF(J29="□","☑","□")</f>
        <v>☑</v>
      </c>
      <c r="M29" s="802" t="s">
        <v>283</v>
      </c>
      <c r="N29" s="803"/>
      <c r="O29" s="498"/>
      <c r="P29" s="515"/>
      <c r="Q29" s="502" t="s">
        <v>282</v>
      </c>
      <c r="R29" s="806" t="s">
        <v>548</v>
      </c>
      <c r="S29" s="807" t="s">
        <v>124</v>
      </c>
      <c r="T29" s="806" t="s">
        <v>549</v>
      </c>
      <c r="U29" s="808" t="str">
        <f>IF(S29="□","☑","□")</f>
        <v>☑</v>
      </c>
      <c r="V29" s="802" t="s">
        <v>283</v>
      </c>
      <c r="W29" s="803"/>
    </row>
    <row r="30" spans="1:23" ht="13.5" customHeight="1">
      <c r="A30" s="503" t="s">
        <v>284</v>
      </c>
      <c r="B30" s="1456">
        <f>②!$AY$8</f>
        <v>0</v>
      </c>
      <c r="C30" s="1457"/>
      <c r="D30" s="1457"/>
      <c r="E30" s="1458"/>
      <c r="F30" s="498"/>
      <c r="G30" s="515"/>
      <c r="H30" s="503" t="s">
        <v>284</v>
      </c>
      <c r="I30" s="1485"/>
      <c r="J30" s="1486"/>
      <c r="K30" s="1486"/>
      <c r="L30" s="1486"/>
      <c r="M30" s="1486"/>
      <c r="N30" s="1487"/>
      <c r="O30" s="498"/>
      <c r="P30" s="515"/>
      <c r="Q30" s="503" t="s">
        <v>284</v>
      </c>
      <c r="R30" s="1485"/>
      <c r="S30" s="1486"/>
      <c r="T30" s="1486"/>
      <c r="U30" s="1486"/>
      <c r="V30" s="1486"/>
      <c r="W30" s="1487"/>
    </row>
    <row r="31" spans="1:23" ht="13.5" customHeight="1">
      <c r="A31" s="504" t="s">
        <v>271</v>
      </c>
      <c r="B31" s="1468" t="str">
        <f>取説・目次!X19</f>
        <v/>
      </c>
      <c r="C31" s="1469"/>
      <c r="D31" s="1469"/>
      <c r="E31" s="1470"/>
      <c r="F31" s="498"/>
      <c r="G31" s="515"/>
      <c r="H31" s="504" t="s">
        <v>271</v>
      </c>
      <c r="I31" s="1485"/>
      <c r="J31" s="1486"/>
      <c r="K31" s="1486"/>
      <c r="L31" s="1486"/>
      <c r="M31" s="1486"/>
      <c r="N31" s="1487"/>
      <c r="O31" s="498"/>
      <c r="P31" s="515"/>
      <c r="Q31" s="504" t="s">
        <v>271</v>
      </c>
      <c r="R31" s="1485"/>
      <c r="S31" s="1486"/>
      <c r="T31" s="1486"/>
      <c r="U31" s="1486"/>
      <c r="V31" s="1486"/>
      <c r="W31" s="1487"/>
    </row>
    <row r="32" spans="1:23" ht="13.5" customHeight="1">
      <c r="A32" s="505" t="s">
        <v>285</v>
      </c>
      <c r="B32" s="1463" ph="1">
        <f>②!$BT$5</f>
        <v>0</v>
      </c>
      <c r="C32" s="1464"/>
      <c r="D32" s="1464"/>
      <c r="E32" s="1465"/>
      <c r="F32" s="506"/>
      <c r="G32" s="520"/>
      <c r="H32" s="505" t="s">
        <v>285</v>
      </c>
      <c r="I32" s="1489"/>
      <c r="J32" s="1490"/>
      <c r="K32" s="1490"/>
      <c r="L32" s="1490"/>
      <c r="M32" s="1490"/>
      <c r="N32" s="1491"/>
      <c r="O32" s="508"/>
      <c r="P32" s="520"/>
      <c r="Q32" s="505" t="s">
        <v>285</v>
      </c>
      <c r="R32" s="1489"/>
      <c r="S32" s="1490"/>
      <c r="T32" s="1490"/>
      <c r="U32" s="1490"/>
      <c r="V32" s="1490"/>
      <c r="W32" s="1491"/>
    </row>
    <row r="33" spans="1:23" ht="13.5" customHeight="1">
      <c r="A33" s="509" t="s">
        <v>273</v>
      </c>
      <c r="B33" s="1498">
        <f>取説・目次!X21</f>
        <v>0</v>
      </c>
      <c r="C33" s="1499"/>
      <c r="D33" s="1499"/>
      <c r="E33" s="1500"/>
      <c r="F33" s="510"/>
      <c r="G33" s="511"/>
      <c r="H33" s="509" t="s">
        <v>273</v>
      </c>
      <c r="I33" s="1474"/>
      <c r="J33" s="1475"/>
      <c r="K33" s="1475"/>
      <c r="L33" s="1475"/>
      <c r="M33" s="1475"/>
      <c r="N33" s="1476"/>
      <c r="O33" s="510"/>
      <c r="P33" s="511"/>
      <c r="Q33" s="509" t="s">
        <v>273</v>
      </c>
      <c r="R33" s="1474"/>
      <c r="S33" s="1475"/>
      <c r="T33" s="1475"/>
      <c r="U33" s="1475"/>
      <c r="V33" s="1475"/>
      <c r="W33" s="1476"/>
    </row>
    <row r="34" spans="1:23" ht="13.5" customHeight="1">
      <c r="A34" s="512" t="s">
        <v>8</v>
      </c>
      <c r="B34" s="1459">
        <f>取説・目次!X27</f>
        <v>0</v>
      </c>
      <c r="C34" s="1460"/>
      <c r="D34" s="1460"/>
      <c r="E34" s="1461"/>
      <c r="F34" s="513"/>
      <c r="G34" s="511"/>
      <c r="H34" s="512" t="s">
        <v>8</v>
      </c>
      <c r="I34" s="1479"/>
      <c r="J34" s="1480"/>
      <c r="K34" s="1480"/>
      <c r="L34" s="1480"/>
      <c r="M34" s="1480"/>
      <c r="N34" s="1481"/>
      <c r="O34" s="514"/>
      <c r="P34" s="515"/>
      <c r="Q34" s="512" t="s">
        <v>8</v>
      </c>
      <c r="R34" s="1479"/>
      <c r="S34" s="1480"/>
      <c r="T34" s="1480"/>
      <c r="U34" s="1480"/>
      <c r="V34" s="1480"/>
      <c r="W34" s="1481"/>
    </row>
    <row r="35" spans="1:23" ht="13.5" customHeight="1">
      <c r="A35" s="516" t="s">
        <v>286</v>
      </c>
      <c r="B35" s="1456" t="str">
        <f>②!$AY$12&amp;"　"&amp;②!$AY$13</f>
        <v>　0</v>
      </c>
      <c r="C35" s="1457"/>
      <c r="D35" s="1457"/>
      <c r="E35" s="1458"/>
      <c r="F35" s="498"/>
      <c r="G35" s="517"/>
      <c r="H35" s="516" t="s">
        <v>286</v>
      </c>
      <c r="I35" s="1482"/>
      <c r="J35" s="1483"/>
      <c r="K35" s="1483"/>
      <c r="L35" s="1483"/>
      <c r="M35" s="1483"/>
      <c r="N35" s="1484"/>
      <c r="O35" s="498"/>
      <c r="P35" s="517"/>
      <c r="Q35" s="516" t="s">
        <v>286</v>
      </c>
      <c r="R35" s="1482"/>
      <c r="S35" s="1483"/>
      <c r="T35" s="1483"/>
      <c r="U35" s="1483"/>
      <c r="V35" s="1483"/>
      <c r="W35" s="1484"/>
    </row>
    <row r="36" spans="1:23" ht="13.5" customHeight="1">
      <c r="A36" s="518" t="s">
        <v>287</v>
      </c>
      <c r="B36" s="1466">
        <f>②!$BA$14</f>
        <v>0</v>
      </c>
      <c r="C36" s="1467"/>
      <c r="D36" s="634" t="s">
        <v>288</v>
      </c>
      <c r="E36" s="636">
        <f>②!$BA$16</f>
        <v>0</v>
      </c>
      <c r="F36" s="498"/>
      <c r="G36" s="517"/>
      <c r="H36" s="518" t="s">
        <v>287</v>
      </c>
      <c r="I36" s="550"/>
      <c r="J36" s="805"/>
      <c r="K36" s="805"/>
      <c r="L36" s="805"/>
      <c r="M36" s="801" t="s">
        <v>288</v>
      </c>
      <c r="N36" s="551"/>
      <c r="O36" s="498"/>
      <c r="P36" s="517"/>
      <c r="Q36" s="518" t="s">
        <v>287</v>
      </c>
      <c r="R36" s="550"/>
      <c r="S36" s="805"/>
      <c r="T36" s="805"/>
      <c r="U36" s="805"/>
      <c r="V36" s="801" t="s">
        <v>288</v>
      </c>
      <c r="W36" s="551"/>
    </row>
    <row r="37" spans="1:23" ht="13.5" customHeight="1">
      <c r="A37" s="519"/>
      <c r="B37" s="519"/>
      <c r="C37" s="519"/>
      <c r="D37" s="519"/>
      <c r="E37" s="519"/>
      <c r="F37" s="521"/>
      <c r="G37" s="522"/>
      <c r="H37" s="519"/>
      <c r="I37" s="519"/>
      <c r="J37" s="519"/>
      <c r="K37" s="519"/>
      <c r="L37" s="519"/>
      <c r="M37" s="519"/>
      <c r="N37" s="519"/>
      <c r="O37" s="521"/>
      <c r="P37" s="522"/>
      <c r="Q37" s="519"/>
      <c r="R37" s="519"/>
      <c r="S37" s="519"/>
      <c r="T37" s="519"/>
      <c r="U37" s="519"/>
      <c r="V37" s="519"/>
      <c r="W37" s="519"/>
    </row>
    <row r="38" spans="1:23" ht="13.5" customHeight="1">
      <c r="A38" s="502" t="s">
        <v>281</v>
      </c>
      <c r="B38" s="1456">
        <f>③!$AY$5</f>
        <v>0</v>
      </c>
      <c r="C38" s="1457"/>
      <c r="D38" s="1457"/>
      <c r="E38" s="1458"/>
      <c r="F38" s="498"/>
      <c r="G38" s="515"/>
      <c r="H38" s="502" t="s">
        <v>281</v>
      </c>
      <c r="I38" s="1482"/>
      <c r="J38" s="1483"/>
      <c r="K38" s="1483"/>
      <c r="L38" s="1483"/>
      <c r="M38" s="1483"/>
      <c r="N38" s="1484"/>
      <c r="O38" s="498"/>
      <c r="P38" s="515"/>
      <c r="Q38" s="502" t="s">
        <v>281</v>
      </c>
      <c r="R38" s="1482"/>
      <c r="S38" s="1483"/>
      <c r="T38" s="1483"/>
      <c r="U38" s="1483"/>
      <c r="V38" s="1483"/>
      <c r="W38" s="1484"/>
    </row>
    <row r="39" spans="1:23" ht="13.5" customHeight="1">
      <c r="A39" s="502" t="s">
        <v>282</v>
      </c>
      <c r="B39" s="633" t="str">
        <f>IF(③!$BR$20&lt;&gt;0,"無□","無☑")</f>
        <v>無☑</v>
      </c>
      <c r="C39" s="633" t="str">
        <f>IF($B$39="無□","有☑","有□")</f>
        <v>有□</v>
      </c>
      <c r="D39" s="1454" t="str">
        <f>"(番号)"&amp;③!$BI$20&amp;" "&amp;IF(取説・目次!$AE$23="特定","特-",IF(取説・目次!$AE$23="一般","般-",))&amp;取説・目次!AF23&amp;" 第"&amp;取説・目次!AH23&amp;"号"</f>
        <v>(番号)  第号</v>
      </c>
      <c r="E39" s="1455"/>
      <c r="F39" s="498"/>
      <c r="G39" s="515"/>
      <c r="H39" s="502" t="s">
        <v>282</v>
      </c>
      <c r="I39" s="806" t="s">
        <v>548</v>
      </c>
      <c r="J39" s="807" t="s">
        <v>124</v>
      </c>
      <c r="K39" s="806" t="s">
        <v>549</v>
      </c>
      <c r="L39" s="808" t="str">
        <f>IF(J39="□","☑","□")</f>
        <v>☑</v>
      </c>
      <c r="M39" s="802" t="s">
        <v>283</v>
      </c>
      <c r="N39" s="803"/>
      <c r="O39" s="498"/>
      <c r="P39" s="515"/>
      <c r="Q39" s="502" t="s">
        <v>282</v>
      </c>
      <c r="R39" s="806" t="s">
        <v>548</v>
      </c>
      <c r="S39" s="807" t="s">
        <v>124</v>
      </c>
      <c r="T39" s="806" t="s">
        <v>549</v>
      </c>
      <c r="U39" s="808" t="str">
        <f>IF(S39="□","☑","□")</f>
        <v>☑</v>
      </c>
      <c r="V39" s="802" t="s">
        <v>283</v>
      </c>
      <c r="W39" s="803"/>
    </row>
    <row r="40" spans="1:23" ht="13.5" customHeight="1">
      <c r="A40" s="503" t="s">
        <v>284</v>
      </c>
      <c r="B40" s="1456">
        <f>③!$AY$8</f>
        <v>0</v>
      </c>
      <c r="C40" s="1457"/>
      <c r="D40" s="1457"/>
      <c r="E40" s="1458"/>
      <c r="F40" s="498"/>
      <c r="G40" s="515"/>
      <c r="H40" s="503" t="s">
        <v>284</v>
      </c>
      <c r="I40" s="1485"/>
      <c r="J40" s="1486"/>
      <c r="K40" s="1486"/>
      <c r="L40" s="1486"/>
      <c r="M40" s="1486"/>
      <c r="N40" s="1487"/>
      <c r="O40" s="498"/>
      <c r="P40" s="515"/>
      <c r="Q40" s="503" t="s">
        <v>284</v>
      </c>
      <c r="R40" s="1485"/>
      <c r="S40" s="1486"/>
      <c r="T40" s="1486"/>
      <c r="U40" s="1486"/>
      <c r="V40" s="1486"/>
      <c r="W40" s="1487"/>
    </row>
    <row r="41" spans="1:23" ht="13.5" customHeight="1">
      <c r="A41" s="504" t="s">
        <v>271</v>
      </c>
      <c r="B41" s="1468" t="str">
        <f>取説・目次!AE19</f>
        <v/>
      </c>
      <c r="C41" s="1469"/>
      <c r="D41" s="1469"/>
      <c r="E41" s="1470"/>
      <c r="F41" s="498"/>
      <c r="G41" s="515"/>
      <c r="H41" s="504" t="s">
        <v>271</v>
      </c>
      <c r="I41" s="1485"/>
      <c r="J41" s="1486"/>
      <c r="K41" s="1486"/>
      <c r="L41" s="1486"/>
      <c r="M41" s="1486"/>
      <c r="N41" s="1487"/>
      <c r="O41" s="498"/>
      <c r="P41" s="515"/>
      <c r="Q41" s="504" t="s">
        <v>271</v>
      </c>
      <c r="R41" s="1485"/>
      <c r="S41" s="1486"/>
      <c r="T41" s="1486"/>
      <c r="U41" s="1486"/>
      <c r="V41" s="1486"/>
      <c r="W41" s="1487"/>
    </row>
    <row r="42" spans="1:23" ht="13.5" customHeight="1">
      <c r="A42" s="505" t="s">
        <v>285</v>
      </c>
      <c r="B42" s="1463" ph="1">
        <f>③!$BT$5</f>
        <v>0</v>
      </c>
      <c r="C42" s="1464"/>
      <c r="D42" s="1464"/>
      <c r="E42" s="1465"/>
      <c r="F42" s="506"/>
      <c r="G42" s="520"/>
      <c r="H42" s="505" t="s">
        <v>285</v>
      </c>
      <c r="I42" s="1489"/>
      <c r="J42" s="1490"/>
      <c r="K42" s="1490"/>
      <c r="L42" s="1490"/>
      <c r="M42" s="1490"/>
      <c r="N42" s="1491"/>
      <c r="O42" s="508"/>
      <c r="P42" s="520"/>
      <c r="Q42" s="505" t="s">
        <v>285</v>
      </c>
      <c r="R42" s="1489"/>
      <c r="S42" s="1490"/>
      <c r="T42" s="1490"/>
      <c r="U42" s="1490"/>
      <c r="V42" s="1490"/>
      <c r="W42" s="1491"/>
    </row>
    <row r="43" spans="1:23" ht="13.5" customHeight="1">
      <c r="A43" s="509" t="s">
        <v>273</v>
      </c>
      <c r="B43" s="1495">
        <f>取説・目次!AE21</f>
        <v>0</v>
      </c>
      <c r="C43" s="1496"/>
      <c r="D43" s="1496"/>
      <c r="E43" s="1497"/>
      <c r="F43" s="510"/>
      <c r="G43" s="511"/>
      <c r="H43" s="509" t="s">
        <v>273</v>
      </c>
      <c r="I43" s="1474"/>
      <c r="J43" s="1475"/>
      <c r="K43" s="1475"/>
      <c r="L43" s="1475"/>
      <c r="M43" s="1475"/>
      <c r="N43" s="1476"/>
      <c r="O43" s="510"/>
      <c r="P43" s="511"/>
      <c r="Q43" s="509" t="s">
        <v>273</v>
      </c>
      <c r="R43" s="1474"/>
      <c r="S43" s="1475"/>
      <c r="T43" s="1475"/>
      <c r="U43" s="1475"/>
      <c r="V43" s="1475"/>
      <c r="W43" s="1476"/>
    </row>
    <row r="44" spans="1:23" ht="13.5" customHeight="1">
      <c r="A44" s="512" t="s">
        <v>8</v>
      </c>
      <c r="B44" s="1492">
        <f>取説・目次!AE27</f>
        <v>0</v>
      </c>
      <c r="C44" s="1493"/>
      <c r="D44" s="1493"/>
      <c r="E44" s="1494"/>
      <c r="F44" s="513"/>
      <c r="G44" s="511"/>
      <c r="H44" s="512" t="s">
        <v>8</v>
      </c>
      <c r="I44" s="1479"/>
      <c r="J44" s="1480"/>
      <c r="K44" s="1480"/>
      <c r="L44" s="1480"/>
      <c r="M44" s="1480"/>
      <c r="N44" s="1481"/>
      <c r="O44" s="514"/>
      <c r="P44" s="515"/>
      <c r="Q44" s="512" t="s">
        <v>8</v>
      </c>
      <c r="R44" s="1479"/>
      <c r="S44" s="1480"/>
      <c r="T44" s="1480"/>
      <c r="U44" s="1480"/>
      <c r="V44" s="1480"/>
      <c r="W44" s="1481"/>
    </row>
    <row r="45" spans="1:23" ht="13.5" customHeight="1">
      <c r="A45" s="516" t="s">
        <v>286</v>
      </c>
      <c r="B45" s="1456" t="str">
        <f>③!$AY$12&amp;"　"&amp;③!$AY$13</f>
        <v>　0</v>
      </c>
      <c r="C45" s="1457"/>
      <c r="D45" s="1457"/>
      <c r="E45" s="1458"/>
      <c r="F45" s="498"/>
      <c r="G45" s="517"/>
      <c r="H45" s="516" t="s">
        <v>286</v>
      </c>
      <c r="I45" s="1482"/>
      <c r="J45" s="1483"/>
      <c r="K45" s="1483"/>
      <c r="L45" s="1483"/>
      <c r="M45" s="1483"/>
      <c r="N45" s="1484"/>
      <c r="O45" s="498"/>
      <c r="P45" s="517"/>
      <c r="Q45" s="516" t="s">
        <v>286</v>
      </c>
      <c r="R45" s="1482"/>
      <c r="S45" s="1483"/>
      <c r="T45" s="1483"/>
      <c r="U45" s="1483"/>
      <c r="V45" s="1483"/>
      <c r="W45" s="1484"/>
    </row>
    <row r="46" spans="1:23" ht="13.5" customHeight="1">
      <c r="A46" s="518" t="s">
        <v>287</v>
      </c>
      <c r="B46" s="1466">
        <f>③!$BA$14</f>
        <v>0</v>
      </c>
      <c r="C46" s="1467"/>
      <c r="D46" s="634" t="s">
        <v>288</v>
      </c>
      <c r="E46" s="636">
        <f>③!$BA$16</f>
        <v>0</v>
      </c>
      <c r="F46" s="498"/>
      <c r="G46" s="517"/>
      <c r="H46" s="518" t="s">
        <v>287</v>
      </c>
      <c r="I46" s="550"/>
      <c r="J46" s="805"/>
      <c r="K46" s="805"/>
      <c r="L46" s="805"/>
      <c r="M46" s="801" t="s">
        <v>288</v>
      </c>
      <c r="N46" s="551"/>
      <c r="O46" s="498"/>
      <c r="P46" s="517"/>
      <c r="Q46" s="518" t="s">
        <v>287</v>
      </c>
      <c r="R46" s="550"/>
      <c r="S46" s="805"/>
      <c r="T46" s="805"/>
      <c r="U46" s="805"/>
      <c r="V46" s="801" t="s">
        <v>288</v>
      </c>
      <c r="W46" s="551"/>
    </row>
    <row r="47" spans="1:23" ht="13.5" customHeight="1">
      <c r="A47" s="523"/>
      <c r="B47" s="523"/>
      <c r="C47" s="523"/>
      <c r="D47" s="523"/>
      <c r="E47" s="523"/>
      <c r="F47" s="521"/>
      <c r="G47" s="522"/>
      <c r="H47" s="523"/>
      <c r="I47" s="523"/>
      <c r="J47" s="523"/>
      <c r="K47" s="523"/>
      <c r="L47" s="523"/>
      <c r="M47" s="523"/>
      <c r="N47" s="523"/>
      <c r="O47" s="521"/>
      <c r="P47" s="522"/>
      <c r="Q47" s="523"/>
      <c r="R47" s="523"/>
      <c r="S47" s="523"/>
      <c r="T47" s="523"/>
      <c r="U47" s="523"/>
      <c r="V47" s="523"/>
      <c r="W47" s="523"/>
    </row>
    <row r="48" spans="1:23" ht="13.5" customHeight="1">
      <c r="A48" s="502" t="s">
        <v>281</v>
      </c>
      <c r="B48" s="1456">
        <f>④!$AY$5</f>
        <v>0</v>
      </c>
      <c r="C48" s="1457"/>
      <c r="D48" s="1457"/>
      <c r="E48" s="1458"/>
      <c r="F48" s="498"/>
      <c r="G48" s="515"/>
      <c r="H48" s="502" t="s">
        <v>281</v>
      </c>
      <c r="I48" s="1482"/>
      <c r="J48" s="1483"/>
      <c r="K48" s="1483"/>
      <c r="L48" s="1483"/>
      <c r="M48" s="1483"/>
      <c r="N48" s="1484"/>
      <c r="O48" s="498"/>
      <c r="P48" s="515"/>
      <c r="Q48" s="502" t="s">
        <v>281</v>
      </c>
      <c r="R48" s="1482"/>
      <c r="S48" s="1483"/>
      <c r="T48" s="1483"/>
      <c r="U48" s="1483"/>
      <c r="V48" s="1483"/>
      <c r="W48" s="1484"/>
    </row>
    <row r="49" spans="1:24" ht="13.5" customHeight="1">
      <c r="A49" s="502" t="s">
        <v>282</v>
      </c>
      <c r="B49" s="633" t="str">
        <f>IF(④!$BR$20&lt;&gt;0,"無□","無☑")</f>
        <v>無☑</v>
      </c>
      <c r="C49" s="633" t="str">
        <f>IF(B49="無□","有☑","有□")</f>
        <v>有□</v>
      </c>
      <c r="D49" s="1454" t="str">
        <f>"(番号)"&amp;④!$BI$20&amp;" "&amp;IF(取説・目次!AL23="特定","特-",IF(取説・目次!AL23="一般","般-",))&amp;取説・目次!AM23&amp;" 第"&amp;取説・目次!AO23&amp;"号"</f>
        <v>(番号)  第号</v>
      </c>
      <c r="E49" s="1455"/>
      <c r="F49" s="498"/>
      <c r="G49" s="515"/>
      <c r="H49" s="502" t="s">
        <v>282</v>
      </c>
      <c r="I49" s="806" t="s">
        <v>548</v>
      </c>
      <c r="J49" s="807" t="s">
        <v>124</v>
      </c>
      <c r="K49" s="806" t="s">
        <v>549</v>
      </c>
      <c r="L49" s="808" t="str">
        <f>IF(J49="□","☑","□")</f>
        <v>☑</v>
      </c>
      <c r="M49" s="802" t="s">
        <v>283</v>
      </c>
      <c r="N49" s="803"/>
      <c r="O49" s="498"/>
      <c r="P49" s="515"/>
      <c r="Q49" s="502" t="s">
        <v>282</v>
      </c>
      <c r="R49" s="806" t="s">
        <v>548</v>
      </c>
      <c r="S49" s="807" t="s">
        <v>124</v>
      </c>
      <c r="T49" s="806" t="s">
        <v>549</v>
      </c>
      <c r="U49" s="808" t="str">
        <f>IF(S49="□","☑","□")</f>
        <v>☑</v>
      </c>
      <c r="V49" s="802" t="s">
        <v>283</v>
      </c>
      <c r="W49" s="803"/>
    </row>
    <row r="50" spans="1:24" ht="13.5" customHeight="1">
      <c r="A50" s="503" t="s">
        <v>284</v>
      </c>
      <c r="B50" s="1456">
        <f>④!$AY$8</f>
        <v>0</v>
      </c>
      <c r="C50" s="1457"/>
      <c r="D50" s="1457"/>
      <c r="E50" s="1458"/>
      <c r="F50" s="498"/>
      <c r="G50" s="515"/>
      <c r="H50" s="503" t="s">
        <v>284</v>
      </c>
      <c r="I50" s="1485"/>
      <c r="J50" s="1486"/>
      <c r="K50" s="1486"/>
      <c r="L50" s="1486"/>
      <c r="M50" s="1486"/>
      <c r="N50" s="1487"/>
      <c r="O50" s="498"/>
      <c r="P50" s="515"/>
      <c r="Q50" s="503" t="s">
        <v>284</v>
      </c>
      <c r="R50" s="1485"/>
      <c r="S50" s="1486"/>
      <c r="T50" s="1486"/>
      <c r="U50" s="1486"/>
      <c r="V50" s="1486"/>
      <c r="W50" s="1487"/>
    </row>
    <row r="51" spans="1:24" ht="13.5" customHeight="1">
      <c r="A51" s="504" t="s">
        <v>271</v>
      </c>
      <c r="B51" s="1468" t="str">
        <f>取説・目次!AL19</f>
        <v/>
      </c>
      <c r="C51" s="1469"/>
      <c r="D51" s="1469"/>
      <c r="E51" s="1470"/>
      <c r="F51" s="498"/>
      <c r="G51" s="515"/>
      <c r="H51" s="504" t="s">
        <v>271</v>
      </c>
      <c r="I51" s="1485"/>
      <c r="J51" s="1486"/>
      <c r="K51" s="1486"/>
      <c r="L51" s="1486"/>
      <c r="M51" s="1486"/>
      <c r="N51" s="1487"/>
      <c r="O51" s="498"/>
      <c r="P51" s="515"/>
      <c r="Q51" s="504" t="s">
        <v>271</v>
      </c>
      <c r="R51" s="1485"/>
      <c r="S51" s="1486"/>
      <c r="T51" s="1486"/>
      <c r="U51" s="1486"/>
      <c r="V51" s="1486"/>
      <c r="W51" s="1487"/>
    </row>
    <row r="52" spans="1:24" ht="13.5" customHeight="1">
      <c r="A52" s="505" t="s">
        <v>285</v>
      </c>
      <c r="B52" s="1463" ph="1">
        <f>④!$BT$5</f>
        <v>0</v>
      </c>
      <c r="C52" s="1464"/>
      <c r="D52" s="1464"/>
      <c r="E52" s="1465"/>
      <c r="F52" s="506"/>
      <c r="G52" s="520"/>
      <c r="H52" s="505" t="s">
        <v>285</v>
      </c>
      <c r="I52" s="1489"/>
      <c r="J52" s="1490"/>
      <c r="K52" s="1490"/>
      <c r="L52" s="1490"/>
      <c r="M52" s="1490"/>
      <c r="N52" s="1491"/>
      <c r="O52" s="508"/>
      <c r="P52" s="520"/>
      <c r="Q52" s="505" t="s">
        <v>285</v>
      </c>
      <c r="R52" s="1489"/>
      <c r="S52" s="1490"/>
      <c r="T52" s="1490"/>
      <c r="U52" s="1490"/>
      <c r="V52" s="1490"/>
      <c r="W52" s="1491"/>
    </row>
    <row r="53" spans="1:24" ht="13.5" customHeight="1">
      <c r="A53" s="509" t="s">
        <v>273</v>
      </c>
      <c r="B53" s="1498">
        <f>取説・目次!AL21</f>
        <v>0</v>
      </c>
      <c r="C53" s="1499"/>
      <c r="D53" s="1499"/>
      <c r="E53" s="1500"/>
      <c r="F53" s="524"/>
      <c r="G53" s="525"/>
      <c r="H53" s="509" t="s">
        <v>273</v>
      </c>
      <c r="I53" s="1474"/>
      <c r="J53" s="1475"/>
      <c r="K53" s="1475"/>
      <c r="L53" s="1475"/>
      <c r="M53" s="1475"/>
      <c r="N53" s="1476"/>
      <c r="O53" s="524"/>
      <c r="P53" s="525"/>
      <c r="Q53" s="509" t="s">
        <v>273</v>
      </c>
      <c r="R53" s="1474"/>
      <c r="S53" s="1475"/>
      <c r="T53" s="1475"/>
      <c r="U53" s="1475"/>
      <c r="V53" s="1475"/>
      <c r="W53" s="1476"/>
    </row>
    <row r="54" spans="1:24" ht="13.5" customHeight="1">
      <c r="A54" s="512" t="s">
        <v>8</v>
      </c>
      <c r="B54" s="1459">
        <f>取説・目次!AL27</f>
        <v>0</v>
      </c>
      <c r="C54" s="1460"/>
      <c r="D54" s="1460"/>
      <c r="E54" s="1461"/>
      <c r="F54" s="514"/>
      <c r="G54" s="511"/>
      <c r="H54" s="512" t="s">
        <v>8</v>
      </c>
      <c r="I54" s="1479"/>
      <c r="J54" s="1480"/>
      <c r="K54" s="1480"/>
      <c r="L54" s="1480"/>
      <c r="M54" s="1480"/>
      <c r="N54" s="1481"/>
      <c r="O54" s="514"/>
      <c r="P54" s="511"/>
      <c r="Q54" s="512" t="s">
        <v>8</v>
      </c>
      <c r="R54" s="1479"/>
      <c r="S54" s="1480"/>
      <c r="T54" s="1480"/>
      <c r="U54" s="1480"/>
      <c r="V54" s="1480"/>
      <c r="W54" s="1481"/>
    </row>
    <row r="55" spans="1:24" ht="13.5" customHeight="1">
      <c r="A55" s="516" t="s">
        <v>286</v>
      </c>
      <c r="B55" s="1456" t="str">
        <f>④!$AY$12&amp;"　"&amp;④!$AY$13</f>
        <v>　0</v>
      </c>
      <c r="C55" s="1457"/>
      <c r="D55" s="1457"/>
      <c r="E55" s="1458"/>
      <c r="F55" s="498"/>
      <c r="G55" s="498"/>
      <c r="H55" s="516" t="s">
        <v>286</v>
      </c>
      <c r="I55" s="1482"/>
      <c r="J55" s="1483"/>
      <c r="K55" s="1483"/>
      <c r="L55" s="1483"/>
      <c r="M55" s="1483"/>
      <c r="N55" s="1484"/>
      <c r="O55" s="498"/>
      <c r="P55" s="498"/>
      <c r="Q55" s="516" t="s">
        <v>286</v>
      </c>
      <c r="R55" s="1482"/>
      <c r="S55" s="1483"/>
      <c r="T55" s="1483"/>
      <c r="U55" s="1483"/>
      <c r="V55" s="1483"/>
      <c r="W55" s="1484"/>
    </row>
    <row r="56" spans="1:24" ht="13.5" customHeight="1">
      <c r="A56" s="518" t="s">
        <v>287</v>
      </c>
      <c r="B56" s="1466">
        <f>④!$BA$14</f>
        <v>0</v>
      </c>
      <c r="C56" s="1467"/>
      <c r="D56" s="634" t="s">
        <v>288</v>
      </c>
      <c r="E56" s="636">
        <f>④!$BA$16</f>
        <v>0</v>
      </c>
      <c r="F56" s="498"/>
      <c r="G56" s="498"/>
      <c r="H56" s="518" t="s">
        <v>287</v>
      </c>
      <c r="I56" s="550"/>
      <c r="J56" s="805"/>
      <c r="K56" s="805"/>
      <c r="L56" s="805"/>
      <c r="M56" s="801" t="s">
        <v>288</v>
      </c>
      <c r="N56" s="551"/>
      <c r="O56" s="498"/>
      <c r="P56" s="498"/>
      <c r="Q56" s="518" t="s">
        <v>287</v>
      </c>
      <c r="R56" s="550"/>
      <c r="S56" s="805"/>
      <c r="T56" s="805"/>
      <c r="U56" s="805"/>
      <c r="V56" s="801" t="s">
        <v>288</v>
      </c>
      <c r="W56" s="551"/>
    </row>
    <row r="57" spans="1:24" ht="13.5" customHeight="1">
      <c r="A57" s="526" t="s">
        <v>289</v>
      </c>
      <c r="B57" s="526"/>
      <c r="C57" s="519"/>
      <c r="D57" s="519"/>
      <c r="E57" s="519"/>
      <c r="F57" s="521"/>
      <c r="G57" s="521"/>
      <c r="H57" s="519"/>
      <c r="I57" s="519"/>
      <c r="J57" s="519"/>
      <c r="K57" s="519"/>
      <c r="L57" s="519"/>
      <c r="M57" s="519"/>
      <c r="N57" s="519"/>
      <c r="O57" s="521"/>
      <c r="P57" s="521"/>
      <c r="Q57" s="519"/>
      <c r="R57" s="519"/>
      <c r="S57" s="519"/>
      <c r="T57" s="519"/>
      <c r="U57" s="519"/>
      <c r="V57" s="519"/>
      <c r="W57" s="519"/>
    </row>
    <row r="58" spans="1:24" ht="11.25" customHeight="1">
      <c r="A58" s="519" t="s">
        <v>290</v>
      </c>
      <c r="B58" s="1451" t="s">
        <v>550</v>
      </c>
      <c r="C58" s="1451"/>
      <c r="D58" s="1451"/>
      <c r="E58" s="1451"/>
      <c r="F58" s="1451"/>
      <c r="G58" s="1451"/>
      <c r="H58" s="1451"/>
      <c r="I58" s="1451"/>
      <c r="J58" s="1451"/>
      <c r="K58" s="1451"/>
      <c r="L58" s="1451"/>
      <c r="M58" s="1451"/>
      <c r="N58" s="1451"/>
      <c r="O58" s="1451"/>
      <c r="P58" s="1451"/>
      <c r="Q58" s="1451"/>
      <c r="R58" s="1451"/>
      <c r="S58" s="1451"/>
      <c r="T58" s="1451"/>
      <c r="U58" s="1451"/>
      <c r="V58" s="1451"/>
      <c r="W58" s="1451"/>
    </row>
    <row r="59" spans="1:24" ht="12" customHeight="1">
      <c r="A59" s="519" t="s">
        <v>291</v>
      </c>
      <c r="B59" s="810" t="s">
        <v>292</v>
      </c>
      <c r="D59" s="809"/>
      <c r="E59" s="809"/>
      <c r="F59" s="526"/>
      <c r="G59" s="526"/>
      <c r="O59" s="521"/>
      <c r="P59" s="521"/>
      <c r="Q59" s="519"/>
      <c r="R59" s="519"/>
      <c r="S59" s="519"/>
      <c r="T59" s="519"/>
      <c r="U59" s="519"/>
      <c r="V59" s="519"/>
      <c r="W59" s="527"/>
    </row>
    <row r="60" spans="1:24" ht="15" customHeight="1">
      <c r="A60" s="1477" t="s">
        <v>293</v>
      </c>
      <c r="B60" s="1477"/>
      <c r="C60" s="1477"/>
      <c r="D60" s="1477"/>
      <c r="E60" s="1477"/>
      <c r="F60" s="1477"/>
      <c r="G60" s="1477"/>
      <c r="H60" s="1477"/>
      <c r="I60" s="1477"/>
      <c r="J60" s="1477"/>
      <c r="K60" s="1477"/>
      <c r="L60" s="1477"/>
      <c r="M60" s="1477"/>
      <c r="N60" s="1477"/>
      <c r="O60" s="1477"/>
      <c r="P60" s="1477"/>
      <c r="Q60" s="1477"/>
      <c r="R60" s="1477"/>
      <c r="S60" s="1477"/>
      <c r="T60" s="1477"/>
      <c r="U60" s="1477"/>
      <c r="V60" s="1477"/>
      <c r="W60" s="1477"/>
    </row>
    <row r="61" spans="1:24" ht="10.5" customHeight="1">
      <c r="A61" s="528" t="s">
        <v>294</v>
      </c>
      <c r="B61" s="528"/>
      <c r="C61" s="528"/>
      <c r="D61" s="528"/>
      <c r="E61" s="528"/>
      <c r="F61" s="528"/>
      <c r="G61" s="528"/>
      <c r="H61" s="528"/>
      <c r="I61" s="528"/>
      <c r="J61" s="528"/>
      <c r="K61" s="528"/>
      <c r="L61" s="528"/>
      <c r="M61" s="528"/>
      <c r="N61" s="528"/>
      <c r="O61" s="528"/>
      <c r="P61" s="528"/>
      <c r="Q61" s="528"/>
      <c r="R61" s="528"/>
      <c r="S61" s="528"/>
      <c r="T61" s="528"/>
      <c r="U61" s="528"/>
      <c r="V61" s="528"/>
      <c r="W61" s="528"/>
    </row>
    <row r="62" spans="1:24">
      <c r="A62" s="528"/>
      <c r="B62" s="528"/>
      <c r="C62" s="523"/>
      <c r="D62" s="523"/>
      <c r="E62" s="523"/>
      <c r="F62" s="523"/>
      <c r="G62" s="523"/>
      <c r="H62" s="523"/>
      <c r="I62" s="523"/>
      <c r="J62" s="523"/>
      <c r="K62" s="523"/>
      <c r="L62" s="523"/>
      <c r="M62" s="523"/>
      <c r="N62" s="523"/>
      <c r="O62" s="523"/>
      <c r="P62" s="523"/>
      <c r="Q62" s="523"/>
      <c r="R62" s="523"/>
      <c r="S62" s="523"/>
      <c r="T62" s="523"/>
      <c r="U62" s="523"/>
      <c r="V62" s="523"/>
      <c r="W62" s="523"/>
    </row>
    <row r="63" spans="1:24" ht="17.25">
      <c r="A63" s="490"/>
      <c r="B63" s="490"/>
      <c r="X63" s="595" t="s">
        <v>383</v>
      </c>
    </row>
    <row r="64" spans="1:24" ht="30" customHeight="1">
      <c r="E64" s="1488" t="s">
        <v>266</v>
      </c>
      <c r="F64" s="1488"/>
      <c r="G64" s="1488"/>
      <c r="H64" s="1488"/>
      <c r="I64" s="1488"/>
      <c r="J64" s="1488"/>
      <c r="K64" s="1488"/>
      <c r="L64" s="1488"/>
      <c r="M64" s="1488"/>
      <c r="N64" s="1488"/>
      <c r="O64" s="552"/>
      <c r="P64" s="811" t="s">
        <v>304</v>
      </c>
      <c r="Q64" s="642"/>
      <c r="R64" s="523" t="s">
        <v>305</v>
      </c>
      <c r="S64" s="553"/>
      <c r="T64" s="553"/>
      <c r="U64" s="553"/>
      <c r="V64" s="492"/>
      <c r="W64" s="492"/>
    </row>
    <row r="65" spans="1:23">
      <c r="A65" s="493" t="s">
        <v>267</v>
      </c>
      <c r="B65" s="493"/>
      <c r="C65" s="493"/>
      <c r="D65" s="493"/>
      <c r="E65" s="493"/>
      <c r="F65" s="493"/>
      <c r="G65" s="493"/>
      <c r="H65" s="493"/>
      <c r="I65" s="493"/>
      <c r="J65" s="493"/>
      <c r="K65" s="493"/>
      <c r="L65" s="493"/>
      <c r="M65" s="493"/>
      <c r="N65" s="493"/>
      <c r="O65" s="493"/>
      <c r="P65" s="493"/>
    </row>
    <row r="66" spans="1:23" ht="21" customHeight="1">
      <c r="A66" s="523" t="str">
        <f>IF(取説・目次!G99="甲府地区広域行政事務組合","甲府地区広域行政事務組合　管理者","甲 府 市 長")</f>
        <v>甲 府 市 長</v>
      </c>
      <c r="B66" s="523"/>
      <c r="C66" s="523"/>
      <c r="D66" s="523"/>
      <c r="E66" s="493"/>
      <c r="F66" s="493"/>
      <c r="G66" s="493"/>
      <c r="H66" s="493"/>
      <c r="I66" s="493"/>
      <c r="J66" s="493"/>
      <c r="K66" s="493"/>
      <c r="L66" s="493"/>
      <c r="M66" s="493"/>
      <c r="N66" s="493"/>
      <c r="O66" s="493"/>
      <c r="P66" s="493"/>
      <c r="Q66" s="637"/>
      <c r="R66" s="1513" t="s">
        <v>466</v>
      </c>
      <c r="S66" s="1513"/>
      <c r="T66" s="1513"/>
      <c r="U66" s="1513"/>
      <c r="V66" s="1513"/>
      <c r="W66" s="1513"/>
    </row>
    <row r="67" spans="1:23">
      <c r="A67" s="493"/>
      <c r="B67" s="493"/>
      <c r="C67" s="495"/>
      <c r="D67" s="495"/>
      <c r="E67" s="493"/>
      <c r="F67" s="493"/>
      <c r="G67" s="493"/>
      <c r="H67" s="493"/>
      <c r="I67" s="493"/>
      <c r="J67" s="493"/>
      <c r="K67" s="493"/>
      <c r="L67" s="493"/>
      <c r="M67" s="493"/>
      <c r="N67" s="493"/>
      <c r="O67" s="493"/>
      <c r="P67" s="493"/>
      <c r="Q67" s="494"/>
      <c r="R67" s="494"/>
      <c r="S67" s="494"/>
      <c r="T67" s="494"/>
      <c r="U67" s="494"/>
      <c r="V67" s="494"/>
      <c r="W67" s="494"/>
    </row>
    <row r="68" spans="1:23" ht="18.75" customHeight="1">
      <c r="C68" s="493"/>
      <c r="D68" s="493"/>
      <c r="E68" s="493"/>
      <c r="F68" s="493"/>
      <c r="G68" s="493"/>
      <c r="I68" s="496" t="s">
        <v>268</v>
      </c>
      <c r="J68" s="496"/>
      <c r="K68" s="496"/>
      <c r="L68" s="496"/>
      <c r="M68" s="1510" t="s">
        <v>295</v>
      </c>
      <c r="N68" s="1510"/>
      <c r="O68" s="1510"/>
      <c r="P68" s="1511" t="str">
        <f>$P$6</f>
        <v>甲府市○-○-○</v>
      </c>
      <c r="Q68" s="1511"/>
      <c r="R68" s="1511"/>
      <c r="S68" s="1511"/>
      <c r="T68" s="1511"/>
      <c r="U68" s="1511"/>
      <c r="V68" s="1511"/>
      <c r="W68" s="1511"/>
    </row>
    <row r="69" spans="1:23" ht="21" customHeight="1">
      <c r="A69" s="493"/>
      <c r="B69" s="493"/>
      <c r="C69" s="493"/>
      <c r="D69" s="493"/>
      <c r="E69" s="493"/>
      <c r="F69" s="493"/>
      <c r="G69" s="493"/>
      <c r="H69" s="493"/>
      <c r="M69" s="1508" t="s">
        <v>269</v>
      </c>
      <c r="N69" s="1508"/>
      <c r="O69" s="1508"/>
      <c r="P69" s="1512" t="str">
        <f>$P$7</f>
        <v>株式会社 甲府工務店</v>
      </c>
      <c r="Q69" s="1512"/>
      <c r="R69" s="1512"/>
      <c r="S69" s="1512"/>
      <c r="T69" s="1512"/>
      <c r="U69" s="1512"/>
      <c r="V69" s="1512"/>
      <c r="W69" s="497" t="s">
        <v>270</v>
      </c>
    </row>
    <row r="70" spans="1:23" s="544" customFormat="1" ht="14.25" customHeight="1">
      <c r="A70" s="543"/>
      <c r="B70" s="543"/>
      <c r="C70" s="543"/>
      <c r="D70" s="543"/>
      <c r="E70" s="543"/>
      <c r="F70" s="543"/>
      <c r="G70" s="543"/>
      <c r="H70" s="543"/>
      <c r="M70" s="1504" t="s">
        <v>271</v>
      </c>
      <c r="N70" s="1504"/>
      <c r="O70" s="1504"/>
      <c r="P70" s="1505" t="str">
        <f>$P$8</f>
        <v>こうふ　たろう</v>
      </c>
      <c r="Q70" s="1505"/>
      <c r="R70" s="1505"/>
      <c r="S70" s="1505"/>
      <c r="T70" s="1505"/>
      <c r="U70" s="1505"/>
      <c r="V70" s="1505"/>
      <c r="W70" s="1505"/>
    </row>
    <row r="71" spans="1:23" s="542" customFormat="1" ht="15" customHeight="1">
      <c r="A71" s="541"/>
      <c r="B71" s="541"/>
      <c r="C71" s="541"/>
      <c r="D71" s="541"/>
      <c r="E71" s="541"/>
      <c r="F71" s="541"/>
      <c r="G71" s="541"/>
      <c r="H71" s="541"/>
      <c r="M71" s="1506" t="s">
        <v>272</v>
      </c>
      <c r="N71" s="1506"/>
      <c r="O71" s="1506"/>
      <c r="P71" s="1507" t="str">
        <f>$P$9</f>
        <v>代表取締役　甲府 太郎</v>
      </c>
      <c r="Q71" s="1507"/>
      <c r="R71" s="1507"/>
      <c r="S71" s="1507"/>
      <c r="T71" s="1507"/>
      <c r="U71" s="1507"/>
      <c r="V71" s="1507"/>
      <c r="W71" s="1507"/>
    </row>
    <row r="72" spans="1:23" ht="17.25" customHeight="1">
      <c r="A72" s="493"/>
      <c r="B72" s="493"/>
      <c r="C72" s="493"/>
      <c r="D72" s="493"/>
      <c r="E72" s="493"/>
      <c r="F72" s="493"/>
      <c r="G72" s="493"/>
      <c r="H72" s="493"/>
      <c r="M72" s="1508" t="s">
        <v>273</v>
      </c>
      <c r="N72" s="1508"/>
      <c r="O72" s="1508"/>
      <c r="P72" s="1514">
        <f>$P$10</f>
        <v>29406</v>
      </c>
      <c r="Q72" s="1514"/>
      <c r="R72" s="1514"/>
      <c r="S72" s="1514"/>
      <c r="T72" s="1514"/>
      <c r="U72" s="1514"/>
      <c r="V72" s="1514"/>
      <c r="W72" s="1514"/>
    </row>
    <row r="73" spans="1:23" ht="18.75" customHeight="1">
      <c r="C73" s="1503" t="s">
        <v>274</v>
      </c>
      <c r="D73" s="1503"/>
      <c r="E73" s="1503"/>
      <c r="F73" s="1503" t="str">
        <f>$F$11</f>
        <v>(建築工)契約第000001号</v>
      </c>
      <c r="G73" s="1503"/>
      <c r="H73" s="1503"/>
      <c r="I73" s="1503"/>
      <c r="J73" s="1503"/>
      <c r="K73" s="1503"/>
      <c r="L73" s="1503"/>
      <c r="M73" s="1503"/>
      <c r="N73" s="1503"/>
      <c r="O73" s="1503"/>
      <c r="P73" s="1503"/>
      <c r="Q73" s="1503"/>
      <c r="R73" s="1503"/>
      <c r="S73" s="1503"/>
      <c r="T73" s="1503"/>
      <c r="U73" s="1503"/>
      <c r="V73" s="1503"/>
      <c r="W73" s="498"/>
    </row>
    <row r="74" spans="1:23" ht="18.75" customHeight="1">
      <c r="C74" s="1462" t="s">
        <v>275</v>
      </c>
      <c r="D74" s="1462"/>
      <c r="E74" s="1462"/>
      <c r="F74" s="1462" t="str">
        <f>$F$12</f>
        <v>○○○○○○工事</v>
      </c>
      <c r="G74" s="1462"/>
      <c r="H74" s="1462"/>
      <c r="I74" s="1462"/>
      <c r="J74" s="1462"/>
      <c r="K74" s="1462"/>
      <c r="L74" s="1462"/>
      <c r="M74" s="1462"/>
      <c r="N74" s="1462"/>
      <c r="O74" s="1462"/>
      <c r="P74" s="1462"/>
      <c r="Q74" s="1462"/>
      <c r="R74" s="1462"/>
      <c r="S74" s="1462"/>
      <c r="T74" s="1462"/>
      <c r="U74" s="1462"/>
      <c r="V74" s="1462"/>
      <c r="W74" s="498"/>
    </row>
    <row r="75" spans="1:23" ht="18.75" customHeight="1">
      <c r="C75" s="1462" t="s">
        <v>276</v>
      </c>
      <c r="D75" s="1462"/>
      <c r="E75" s="1462"/>
      <c r="F75" s="1462" t="str">
        <f>$F$13</f>
        <v>甲府市○○-○-○</v>
      </c>
      <c r="G75" s="1462"/>
      <c r="H75" s="1462"/>
      <c r="I75" s="1462"/>
      <c r="J75" s="1462"/>
      <c r="K75" s="1462"/>
      <c r="L75" s="1462"/>
      <c r="M75" s="1462"/>
      <c r="N75" s="1462"/>
      <c r="O75" s="1462"/>
      <c r="P75" s="1462"/>
      <c r="Q75" s="1462"/>
      <c r="R75" s="1462"/>
      <c r="S75" s="1462"/>
      <c r="T75" s="1462"/>
      <c r="U75" s="1462"/>
      <c r="V75" s="1462"/>
      <c r="W75" s="498"/>
    </row>
    <row r="76" spans="1:23" ht="18.75" customHeight="1">
      <c r="C76" s="499" t="s">
        <v>277</v>
      </c>
      <c r="D76" s="499"/>
      <c r="E76" s="500"/>
      <c r="F76" s="1452">
        <f>$F$14</f>
        <v>44288</v>
      </c>
      <c r="G76" s="1452"/>
      <c r="H76" s="1452"/>
      <c r="I76" s="1452"/>
      <c r="J76" s="1452"/>
      <c r="K76" s="1452"/>
      <c r="L76" s="1452"/>
      <c r="M76" s="540" t="s">
        <v>235</v>
      </c>
      <c r="N76" s="1478">
        <f>$N$14</f>
        <v>44289</v>
      </c>
      <c r="O76" s="1478"/>
      <c r="P76" s="1478"/>
      <c r="Q76" s="1478"/>
      <c r="R76" s="499"/>
      <c r="S76" s="499"/>
      <c r="T76" s="499"/>
      <c r="U76" s="499"/>
      <c r="V76" s="499"/>
      <c r="W76" s="498"/>
    </row>
    <row r="77" spans="1:23">
      <c r="A77" s="498"/>
      <c r="B77" s="498"/>
      <c r="C77" s="498"/>
      <c r="D77" s="498"/>
      <c r="E77" s="498"/>
      <c r="F77" s="498"/>
      <c r="G77" s="498"/>
      <c r="H77" s="498"/>
      <c r="I77" s="498"/>
      <c r="J77" s="498"/>
      <c r="K77" s="498"/>
      <c r="L77" s="498"/>
      <c r="M77" s="498"/>
      <c r="N77" s="498"/>
      <c r="O77" s="498"/>
      <c r="P77" s="498"/>
      <c r="Q77" s="501"/>
      <c r="R77" s="501"/>
      <c r="S77" s="501"/>
      <c r="T77" s="501"/>
      <c r="U77" s="501"/>
      <c r="V77" s="501"/>
      <c r="W77" s="501"/>
    </row>
    <row r="78" spans="1:23" ht="2.25" customHeight="1">
      <c r="C78" s="1501"/>
      <c r="D78" s="1501"/>
      <c r="E78" s="1501"/>
      <c r="F78" s="1501"/>
      <c r="G78" s="1501"/>
      <c r="H78" s="1501"/>
      <c r="I78" s="1501"/>
      <c r="J78" s="1501"/>
      <c r="K78" s="1501"/>
      <c r="L78" s="1501"/>
      <c r="M78" s="1501"/>
      <c r="N78" s="1501"/>
      <c r="O78" s="1501"/>
      <c r="P78" s="1501"/>
      <c r="Q78" s="1501"/>
      <c r="R78" s="1501"/>
      <c r="S78" s="1501"/>
      <c r="T78" s="1501"/>
      <c r="U78" s="1501"/>
      <c r="V78" s="1501"/>
      <c r="W78" s="1501"/>
    </row>
    <row r="79" spans="1:23" ht="22.5" customHeight="1">
      <c r="A79" s="1502" t="s">
        <v>278</v>
      </c>
      <c r="B79" s="1502"/>
      <c r="C79" s="1502"/>
      <c r="D79" s="1502"/>
      <c r="E79" s="1502"/>
      <c r="F79" s="501"/>
      <c r="G79" s="501"/>
      <c r="H79" s="1502" t="s">
        <v>279</v>
      </c>
      <c r="I79" s="1502"/>
      <c r="J79" s="1502"/>
      <c r="K79" s="1502"/>
      <c r="L79" s="1502"/>
      <c r="M79" s="1502"/>
      <c r="N79" s="1502"/>
      <c r="O79" s="501"/>
      <c r="P79" s="501"/>
      <c r="Q79" s="1502" t="s">
        <v>280</v>
      </c>
      <c r="R79" s="1502"/>
      <c r="S79" s="1502"/>
      <c r="T79" s="1502"/>
      <c r="U79" s="1502"/>
      <c r="V79" s="1502"/>
      <c r="W79" s="1502"/>
    </row>
    <row r="80" spans="1:23" ht="13.5" customHeight="1">
      <c r="A80" s="502" t="s">
        <v>281</v>
      </c>
      <c r="B80" s="1456">
        <f>⑤!$AY$5</f>
        <v>0</v>
      </c>
      <c r="C80" s="1457"/>
      <c r="D80" s="1457"/>
      <c r="E80" s="1458"/>
      <c r="F80" s="498"/>
      <c r="G80" s="498"/>
      <c r="H80" s="502" t="s">
        <v>281</v>
      </c>
      <c r="I80" s="1482"/>
      <c r="J80" s="1483"/>
      <c r="K80" s="1483"/>
      <c r="L80" s="1483"/>
      <c r="M80" s="1483"/>
      <c r="N80" s="1484"/>
      <c r="O80" s="498"/>
      <c r="P80" s="498"/>
      <c r="Q80" s="502" t="s">
        <v>281</v>
      </c>
      <c r="R80" s="1482"/>
      <c r="S80" s="1483"/>
      <c r="T80" s="1483"/>
      <c r="U80" s="1483"/>
      <c r="V80" s="1483"/>
      <c r="W80" s="1484"/>
    </row>
    <row r="81" spans="1:23" ht="13.5" customHeight="1">
      <c r="A81" s="502" t="s">
        <v>282</v>
      </c>
      <c r="B81" s="633" t="str">
        <f>IF(⑤!$BR$20&lt;&gt;0,"無□","無☑")</f>
        <v>無☑</v>
      </c>
      <c r="C81" s="633" t="str">
        <f>IF(B81="無□","有☑","有□")</f>
        <v>有□</v>
      </c>
      <c r="D81" s="1454" t="str">
        <f>"(番号)"&amp;⑤!BI20&amp;" "&amp;IF(取説・目次!AS23="特定","特-",IF(取説・目次!AS23="一般","般-",))&amp;取説・目次!AT23&amp;" 第"&amp;取説・目次!AV23&amp;"号"</f>
        <v>(番号)  第号</v>
      </c>
      <c r="E81" s="1455"/>
      <c r="F81" s="498"/>
      <c r="G81" s="498"/>
      <c r="H81" s="502" t="s">
        <v>282</v>
      </c>
      <c r="I81" s="806" t="s">
        <v>548</v>
      </c>
      <c r="J81" s="807" t="s">
        <v>124</v>
      </c>
      <c r="K81" s="806" t="s">
        <v>549</v>
      </c>
      <c r="L81" s="808" t="str">
        <f>IF(J81="□","☑","□")</f>
        <v>☑</v>
      </c>
      <c r="M81" s="802" t="s">
        <v>283</v>
      </c>
      <c r="N81" s="803"/>
      <c r="O81" s="498"/>
      <c r="P81" s="498"/>
      <c r="Q81" s="502" t="s">
        <v>282</v>
      </c>
      <c r="R81" s="806" t="s">
        <v>548</v>
      </c>
      <c r="S81" s="807" t="s">
        <v>124</v>
      </c>
      <c r="T81" s="806" t="s">
        <v>549</v>
      </c>
      <c r="U81" s="808" t="str">
        <f>IF(S81="□","☑","□")</f>
        <v>☑</v>
      </c>
      <c r="V81" s="802" t="s">
        <v>283</v>
      </c>
      <c r="W81" s="803"/>
    </row>
    <row r="82" spans="1:23" ht="13.5" customHeight="1">
      <c r="A82" s="503" t="s">
        <v>284</v>
      </c>
      <c r="B82" s="1456">
        <f>⑤!$AY$8</f>
        <v>0</v>
      </c>
      <c r="C82" s="1457"/>
      <c r="D82" s="1457"/>
      <c r="E82" s="1458"/>
      <c r="F82" s="498"/>
      <c r="G82" s="498"/>
      <c r="H82" s="503" t="s">
        <v>284</v>
      </c>
      <c r="I82" s="1485"/>
      <c r="J82" s="1486"/>
      <c r="K82" s="1486"/>
      <c r="L82" s="1486"/>
      <c r="M82" s="1486"/>
      <c r="N82" s="1487"/>
      <c r="O82" s="498"/>
      <c r="P82" s="498"/>
      <c r="Q82" s="503" t="s">
        <v>284</v>
      </c>
      <c r="R82" s="1485"/>
      <c r="S82" s="1486"/>
      <c r="T82" s="1486"/>
      <c r="U82" s="1486"/>
      <c r="V82" s="1486"/>
      <c r="W82" s="1487"/>
    </row>
    <row r="83" spans="1:23" ht="13.5" customHeight="1">
      <c r="A83" s="504" t="s">
        <v>271</v>
      </c>
      <c r="B83" s="1468" t="str">
        <f>取説・目次!AS19</f>
        <v/>
      </c>
      <c r="C83" s="1469"/>
      <c r="D83" s="1469"/>
      <c r="E83" s="1470"/>
      <c r="F83" s="498"/>
      <c r="G83" s="498"/>
      <c r="H83" s="504" t="s">
        <v>271</v>
      </c>
      <c r="I83" s="1485"/>
      <c r="J83" s="1486"/>
      <c r="K83" s="1486"/>
      <c r="L83" s="1486"/>
      <c r="M83" s="1486"/>
      <c r="N83" s="1487"/>
      <c r="O83" s="498"/>
      <c r="P83" s="498"/>
      <c r="Q83" s="504" t="s">
        <v>271</v>
      </c>
      <c r="R83" s="1485"/>
      <c r="S83" s="1486"/>
      <c r="T83" s="1486"/>
      <c r="U83" s="1486"/>
      <c r="V83" s="1486"/>
      <c r="W83" s="1487"/>
    </row>
    <row r="84" spans="1:23" ht="13.5" customHeight="1">
      <c r="A84" s="505" t="s">
        <v>285</v>
      </c>
      <c r="B84" s="1463" ph="1">
        <f>⑤!$BT$5</f>
        <v>0</v>
      </c>
      <c r="C84" s="1464"/>
      <c r="D84" s="1464"/>
      <c r="E84" s="1465"/>
      <c r="F84" s="506"/>
      <c r="G84" s="507"/>
      <c r="H84" s="505" t="s">
        <v>285</v>
      </c>
      <c r="I84" s="1489"/>
      <c r="J84" s="1490"/>
      <c r="K84" s="1490"/>
      <c r="L84" s="1490"/>
      <c r="M84" s="1490"/>
      <c r="N84" s="1491"/>
      <c r="O84" s="508"/>
      <c r="P84" s="507"/>
      <c r="Q84" s="505" t="s">
        <v>285</v>
      </c>
      <c r="R84" s="1489"/>
      <c r="S84" s="1490"/>
      <c r="T84" s="1490"/>
      <c r="U84" s="1490"/>
      <c r="V84" s="1490"/>
      <c r="W84" s="1491"/>
    </row>
    <row r="85" spans="1:23" ht="13.5" customHeight="1">
      <c r="A85" s="509" t="s">
        <v>273</v>
      </c>
      <c r="B85" s="1498">
        <f>取説・目次!AS21</f>
        <v>0</v>
      </c>
      <c r="C85" s="1499"/>
      <c r="D85" s="1499"/>
      <c r="E85" s="1500"/>
      <c r="F85" s="510"/>
      <c r="G85" s="511"/>
      <c r="H85" s="509" t="s">
        <v>273</v>
      </c>
      <c r="I85" s="1474"/>
      <c r="J85" s="1475"/>
      <c r="K85" s="1475"/>
      <c r="L85" s="1475"/>
      <c r="M85" s="1475"/>
      <c r="N85" s="1476"/>
      <c r="O85" s="510"/>
      <c r="P85" s="511"/>
      <c r="Q85" s="509" t="s">
        <v>273</v>
      </c>
      <c r="R85" s="1474"/>
      <c r="S85" s="1475"/>
      <c r="T85" s="1475"/>
      <c r="U85" s="1475"/>
      <c r="V85" s="1475"/>
      <c r="W85" s="1476"/>
    </row>
    <row r="86" spans="1:23" ht="13.5" customHeight="1">
      <c r="A86" s="512" t="s">
        <v>8</v>
      </c>
      <c r="B86" s="1459">
        <f>取説・目次!AS27</f>
        <v>0</v>
      </c>
      <c r="C86" s="1460"/>
      <c r="D86" s="1460"/>
      <c r="E86" s="1461"/>
      <c r="F86" s="513"/>
      <c r="G86" s="511"/>
      <c r="H86" s="512" t="s">
        <v>8</v>
      </c>
      <c r="I86" s="1479"/>
      <c r="J86" s="1480"/>
      <c r="K86" s="1480"/>
      <c r="L86" s="1480"/>
      <c r="M86" s="1480"/>
      <c r="N86" s="1481"/>
      <c r="O86" s="514"/>
      <c r="P86" s="515"/>
      <c r="Q86" s="512" t="s">
        <v>8</v>
      </c>
      <c r="R86" s="1479"/>
      <c r="S86" s="1480"/>
      <c r="T86" s="1480"/>
      <c r="U86" s="1480"/>
      <c r="V86" s="1480"/>
      <c r="W86" s="1481"/>
    </row>
    <row r="87" spans="1:23" ht="13.5" customHeight="1">
      <c r="A87" s="516" t="s">
        <v>286</v>
      </c>
      <c r="B87" s="1456" t="str">
        <f>⑤!$AY$12&amp;"　"&amp;⑤!$AY$13</f>
        <v>　0</v>
      </c>
      <c r="C87" s="1457"/>
      <c r="D87" s="1457"/>
      <c r="E87" s="1458"/>
      <c r="F87" s="498"/>
      <c r="G87" s="517"/>
      <c r="H87" s="516" t="s">
        <v>286</v>
      </c>
      <c r="I87" s="1482"/>
      <c r="J87" s="1483"/>
      <c r="K87" s="1483"/>
      <c r="L87" s="1483"/>
      <c r="M87" s="1483"/>
      <c r="N87" s="1484"/>
      <c r="O87" s="498"/>
      <c r="P87" s="517"/>
      <c r="Q87" s="516" t="s">
        <v>286</v>
      </c>
      <c r="R87" s="1482"/>
      <c r="S87" s="1483"/>
      <c r="T87" s="1483"/>
      <c r="U87" s="1483"/>
      <c r="V87" s="1483"/>
      <c r="W87" s="1484"/>
    </row>
    <row r="88" spans="1:23" ht="13.5" customHeight="1">
      <c r="A88" s="518" t="s">
        <v>287</v>
      </c>
      <c r="B88" s="1466">
        <f>⑤!$BA$14</f>
        <v>0</v>
      </c>
      <c r="C88" s="1467"/>
      <c r="D88" s="634" t="s">
        <v>288</v>
      </c>
      <c r="E88" s="636">
        <f>⑤!$BA$16</f>
        <v>0</v>
      </c>
      <c r="F88" s="498"/>
      <c r="G88" s="517"/>
      <c r="H88" s="518" t="s">
        <v>287</v>
      </c>
      <c r="I88" s="550"/>
      <c r="J88" s="805"/>
      <c r="K88" s="805"/>
      <c r="L88" s="805"/>
      <c r="M88" s="801" t="s">
        <v>288</v>
      </c>
      <c r="N88" s="551"/>
      <c r="O88" s="498"/>
      <c r="P88" s="517"/>
      <c r="Q88" s="518" t="s">
        <v>287</v>
      </c>
      <c r="R88" s="550"/>
      <c r="S88" s="805"/>
      <c r="T88" s="805"/>
      <c r="U88" s="805"/>
      <c r="V88" s="801" t="s">
        <v>288</v>
      </c>
      <c r="W88" s="551"/>
    </row>
    <row r="89" spans="1:23" ht="13.5" customHeight="1">
      <c r="A89" s="519"/>
      <c r="B89" s="519"/>
      <c r="C89" s="519"/>
      <c r="D89" s="519"/>
      <c r="E89" s="519"/>
      <c r="F89" s="498"/>
      <c r="G89" s="517"/>
      <c r="H89" s="519"/>
      <c r="I89" s="519"/>
      <c r="J89" s="519"/>
      <c r="K89" s="519"/>
      <c r="L89" s="519"/>
      <c r="M89" s="519"/>
      <c r="N89" s="519"/>
      <c r="O89" s="498"/>
      <c r="P89" s="517"/>
      <c r="Q89" s="519"/>
      <c r="R89" s="519"/>
      <c r="S89" s="519"/>
      <c r="T89" s="519"/>
      <c r="U89" s="519"/>
      <c r="V89" s="519"/>
      <c r="W89" s="519"/>
    </row>
    <row r="90" spans="1:23" ht="13.5" customHeight="1">
      <c r="A90" s="502" t="s">
        <v>281</v>
      </c>
      <c r="B90" s="1456">
        <f>⑥!$AY$5</f>
        <v>0</v>
      </c>
      <c r="C90" s="1457"/>
      <c r="D90" s="1457"/>
      <c r="E90" s="1458"/>
      <c r="F90" s="498"/>
      <c r="G90" s="515"/>
      <c r="H90" s="502" t="s">
        <v>281</v>
      </c>
      <c r="I90" s="1482"/>
      <c r="J90" s="1483"/>
      <c r="K90" s="1483"/>
      <c r="L90" s="1483"/>
      <c r="M90" s="1483"/>
      <c r="N90" s="1484"/>
      <c r="O90" s="498"/>
      <c r="P90" s="515"/>
      <c r="Q90" s="502" t="s">
        <v>281</v>
      </c>
      <c r="R90" s="1482"/>
      <c r="S90" s="1483"/>
      <c r="T90" s="1483"/>
      <c r="U90" s="1483"/>
      <c r="V90" s="1483"/>
      <c r="W90" s="1484"/>
    </row>
    <row r="91" spans="1:23" ht="13.5" customHeight="1">
      <c r="A91" s="502" t="s">
        <v>282</v>
      </c>
      <c r="B91" s="633" t="str">
        <f>IF(⑥!$BR$20&lt;&gt;0,"無□","無☑")</f>
        <v>無☑</v>
      </c>
      <c r="C91" s="633" t="str">
        <f>IF(B91="無□","有☑","有□")</f>
        <v>有□</v>
      </c>
      <c r="D91" s="1454" t="str">
        <f>"(番号)"&amp;⑥!BI20&amp;" "&amp;IF(取説・目次!Q44="特定","特-",IF(取説・目次!Q44="一般","般-",))&amp;取説・目次!R44&amp;" 第"&amp;取説・目次!T44&amp;"号"</f>
        <v>(番号)  第号</v>
      </c>
      <c r="E91" s="1455"/>
      <c r="F91" s="498"/>
      <c r="G91" s="515"/>
      <c r="H91" s="502" t="s">
        <v>282</v>
      </c>
      <c r="I91" s="806" t="s">
        <v>548</v>
      </c>
      <c r="J91" s="807" t="s">
        <v>124</v>
      </c>
      <c r="K91" s="806" t="s">
        <v>549</v>
      </c>
      <c r="L91" s="808" t="str">
        <f>IF(J91="□","☑","□")</f>
        <v>☑</v>
      </c>
      <c r="M91" s="802" t="s">
        <v>283</v>
      </c>
      <c r="N91" s="803"/>
      <c r="O91" s="498"/>
      <c r="P91" s="515"/>
      <c r="Q91" s="502" t="s">
        <v>282</v>
      </c>
      <c r="R91" s="806" t="s">
        <v>548</v>
      </c>
      <c r="S91" s="807" t="s">
        <v>124</v>
      </c>
      <c r="T91" s="806" t="s">
        <v>549</v>
      </c>
      <c r="U91" s="808" t="str">
        <f>IF(S91="□","☑","□")</f>
        <v>☑</v>
      </c>
      <c r="V91" s="802" t="s">
        <v>283</v>
      </c>
      <c r="W91" s="803"/>
    </row>
    <row r="92" spans="1:23" ht="13.5" customHeight="1">
      <c r="A92" s="503" t="s">
        <v>284</v>
      </c>
      <c r="B92" s="1456">
        <f>⑥!$AY$8</f>
        <v>0</v>
      </c>
      <c r="C92" s="1457"/>
      <c r="D92" s="1457"/>
      <c r="E92" s="1458"/>
      <c r="F92" s="498"/>
      <c r="G92" s="515"/>
      <c r="H92" s="503" t="s">
        <v>284</v>
      </c>
      <c r="I92" s="1485"/>
      <c r="J92" s="1486"/>
      <c r="K92" s="1486"/>
      <c r="L92" s="1486"/>
      <c r="M92" s="1486"/>
      <c r="N92" s="1487"/>
      <c r="O92" s="498"/>
      <c r="P92" s="515"/>
      <c r="Q92" s="503" t="s">
        <v>284</v>
      </c>
      <c r="R92" s="1485"/>
      <c r="S92" s="1486"/>
      <c r="T92" s="1486"/>
      <c r="U92" s="1486"/>
      <c r="V92" s="1486"/>
      <c r="W92" s="1487"/>
    </row>
    <row r="93" spans="1:23" ht="13.5" customHeight="1">
      <c r="A93" s="504" t="s">
        <v>271</v>
      </c>
      <c r="B93" s="1468">
        <f>取説・目次!Q40</f>
        <v>0</v>
      </c>
      <c r="C93" s="1469"/>
      <c r="D93" s="1469"/>
      <c r="E93" s="1470"/>
      <c r="F93" s="498"/>
      <c r="G93" s="515"/>
      <c r="H93" s="504" t="s">
        <v>271</v>
      </c>
      <c r="I93" s="1485"/>
      <c r="J93" s="1486"/>
      <c r="K93" s="1486"/>
      <c r="L93" s="1486"/>
      <c r="M93" s="1486"/>
      <c r="N93" s="1487"/>
      <c r="O93" s="498"/>
      <c r="P93" s="515"/>
      <c r="Q93" s="504" t="s">
        <v>271</v>
      </c>
      <c r="R93" s="1485"/>
      <c r="S93" s="1486"/>
      <c r="T93" s="1486"/>
      <c r="U93" s="1486"/>
      <c r="V93" s="1486"/>
      <c r="W93" s="1487"/>
    </row>
    <row r="94" spans="1:23" ht="13.5" customHeight="1">
      <c r="A94" s="505" t="s">
        <v>285</v>
      </c>
      <c r="B94" s="1463" ph="1">
        <f>⑥!$BT$5</f>
        <v>0</v>
      </c>
      <c r="C94" s="1464"/>
      <c r="D94" s="1464"/>
      <c r="E94" s="1465"/>
      <c r="F94" s="506"/>
      <c r="G94" s="520"/>
      <c r="H94" s="505" t="s">
        <v>285</v>
      </c>
      <c r="I94" s="1489"/>
      <c r="J94" s="1490"/>
      <c r="K94" s="1490"/>
      <c r="L94" s="1490"/>
      <c r="M94" s="1490"/>
      <c r="N94" s="1491"/>
      <c r="O94" s="508"/>
      <c r="P94" s="520"/>
      <c r="Q94" s="505" t="s">
        <v>285</v>
      </c>
      <c r="R94" s="1489"/>
      <c r="S94" s="1490"/>
      <c r="T94" s="1490"/>
      <c r="U94" s="1490"/>
      <c r="V94" s="1490"/>
      <c r="W94" s="1491"/>
    </row>
    <row r="95" spans="1:23" ht="13.5" customHeight="1">
      <c r="A95" s="509" t="s">
        <v>273</v>
      </c>
      <c r="B95" s="1498">
        <f>取説・目次!Q42</f>
        <v>0</v>
      </c>
      <c r="C95" s="1499"/>
      <c r="D95" s="1499"/>
      <c r="E95" s="1500"/>
      <c r="F95" s="510"/>
      <c r="G95" s="511"/>
      <c r="H95" s="509" t="s">
        <v>273</v>
      </c>
      <c r="I95" s="1474"/>
      <c r="J95" s="1475"/>
      <c r="K95" s="1475"/>
      <c r="L95" s="1475"/>
      <c r="M95" s="1475"/>
      <c r="N95" s="1476"/>
      <c r="O95" s="510"/>
      <c r="P95" s="511"/>
      <c r="Q95" s="509" t="s">
        <v>273</v>
      </c>
      <c r="R95" s="1474"/>
      <c r="S95" s="1475"/>
      <c r="T95" s="1475"/>
      <c r="U95" s="1475"/>
      <c r="V95" s="1475"/>
      <c r="W95" s="1476"/>
    </row>
    <row r="96" spans="1:23" ht="13.5" customHeight="1">
      <c r="A96" s="512" t="s">
        <v>8</v>
      </c>
      <c r="B96" s="1459">
        <f>取説・目次!Q48</f>
        <v>0</v>
      </c>
      <c r="C96" s="1460"/>
      <c r="D96" s="1460"/>
      <c r="E96" s="1461"/>
      <c r="F96" s="513"/>
      <c r="G96" s="511"/>
      <c r="H96" s="512" t="s">
        <v>8</v>
      </c>
      <c r="I96" s="1479"/>
      <c r="J96" s="1480"/>
      <c r="K96" s="1480"/>
      <c r="L96" s="1480"/>
      <c r="M96" s="1480"/>
      <c r="N96" s="1481"/>
      <c r="O96" s="514"/>
      <c r="P96" s="515"/>
      <c r="Q96" s="512" t="s">
        <v>8</v>
      </c>
      <c r="R96" s="1479"/>
      <c r="S96" s="1480"/>
      <c r="T96" s="1480"/>
      <c r="U96" s="1480"/>
      <c r="V96" s="1480"/>
      <c r="W96" s="1481"/>
    </row>
    <row r="97" spans="1:23" ht="13.5" customHeight="1">
      <c r="A97" s="516" t="s">
        <v>286</v>
      </c>
      <c r="B97" s="1456" t="str">
        <f>⑥!$AY$12&amp;"　"&amp;⑥!$AY$13</f>
        <v>　0</v>
      </c>
      <c r="C97" s="1457"/>
      <c r="D97" s="1457"/>
      <c r="E97" s="1458"/>
      <c r="F97" s="498"/>
      <c r="G97" s="517"/>
      <c r="H97" s="516" t="s">
        <v>286</v>
      </c>
      <c r="I97" s="1482"/>
      <c r="J97" s="1483"/>
      <c r="K97" s="1483"/>
      <c r="L97" s="1483"/>
      <c r="M97" s="1483"/>
      <c r="N97" s="1484"/>
      <c r="O97" s="498"/>
      <c r="P97" s="517"/>
      <c r="Q97" s="516" t="s">
        <v>286</v>
      </c>
      <c r="R97" s="1482"/>
      <c r="S97" s="1483"/>
      <c r="T97" s="1483"/>
      <c r="U97" s="1483"/>
      <c r="V97" s="1483"/>
      <c r="W97" s="1484"/>
    </row>
    <row r="98" spans="1:23" ht="13.5" customHeight="1">
      <c r="A98" s="518" t="s">
        <v>287</v>
      </c>
      <c r="B98" s="1466">
        <f>⑥!$BA$14</f>
        <v>0</v>
      </c>
      <c r="C98" s="1467"/>
      <c r="D98" s="634" t="s">
        <v>288</v>
      </c>
      <c r="E98" s="636">
        <f>⑥!$BA$16</f>
        <v>0</v>
      </c>
      <c r="F98" s="498"/>
      <c r="G98" s="517"/>
      <c r="H98" s="518" t="s">
        <v>287</v>
      </c>
      <c r="I98" s="550"/>
      <c r="J98" s="805"/>
      <c r="K98" s="805"/>
      <c r="L98" s="805"/>
      <c r="M98" s="801" t="s">
        <v>288</v>
      </c>
      <c r="N98" s="551"/>
      <c r="O98" s="498"/>
      <c r="P98" s="517"/>
      <c r="Q98" s="518" t="s">
        <v>287</v>
      </c>
      <c r="R98" s="550"/>
      <c r="S98" s="805"/>
      <c r="T98" s="805"/>
      <c r="U98" s="805"/>
      <c r="V98" s="801" t="s">
        <v>288</v>
      </c>
      <c r="W98" s="551"/>
    </row>
    <row r="99" spans="1:23" ht="13.5" customHeight="1">
      <c r="A99" s="519"/>
      <c r="B99" s="519"/>
      <c r="C99" s="519"/>
      <c r="D99" s="519"/>
      <c r="E99" s="519"/>
      <c r="F99" s="521"/>
      <c r="G99" s="522"/>
      <c r="H99" s="519"/>
      <c r="I99" s="519"/>
      <c r="J99" s="519"/>
      <c r="K99" s="519"/>
      <c r="L99" s="519"/>
      <c r="M99" s="519"/>
      <c r="N99" s="519"/>
      <c r="O99" s="521"/>
      <c r="P99" s="522"/>
      <c r="Q99" s="519"/>
      <c r="R99" s="519"/>
      <c r="S99" s="519"/>
      <c r="T99" s="519"/>
      <c r="U99" s="519"/>
      <c r="V99" s="519"/>
      <c r="W99" s="519"/>
    </row>
    <row r="100" spans="1:23" ht="13.5" customHeight="1">
      <c r="A100" s="502" t="s">
        <v>281</v>
      </c>
      <c r="B100" s="1456">
        <f>⑦!$AY$5</f>
        <v>0</v>
      </c>
      <c r="C100" s="1457"/>
      <c r="D100" s="1457"/>
      <c r="E100" s="1458"/>
      <c r="F100" s="498"/>
      <c r="G100" s="515"/>
      <c r="H100" s="502" t="s">
        <v>281</v>
      </c>
      <c r="I100" s="1482"/>
      <c r="J100" s="1483"/>
      <c r="K100" s="1483"/>
      <c r="L100" s="1483"/>
      <c r="M100" s="1483"/>
      <c r="N100" s="1484"/>
      <c r="O100" s="498"/>
      <c r="P100" s="515"/>
      <c r="Q100" s="502" t="s">
        <v>281</v>
      </c>
      <c r="R100" s="1482"/>
      <c r="S100" s="1483"/>
      <c r="T100" s="1483"/>
      <c r="U100" s="1483"/>
      <c r="V100" s="1483"/>
      <c r="W100" s="1484"/>
    </row>
    <row r="101" spans="1:23" ht="13.5" customHeight="1">
      <c r="A101" s="502" t="s">
        <v>282</v>
      </c>
      <c r="B101" s="633" t="str">
        <f>IF(⑦!$BR$20&lt;&gt;0,"無□","無☑")</f>
        <v>無☑</v>
      </c>
      <c r="C101" s="633" t="str">
        <f>IF(B101="無□","有☑","有□")</f>
        <v>有□</v>
      </c>
      <c r="D101" s="1454" t="str">
        <f>"(番号)"&amp;⑦!BI20&amp;" "&amp;IF(取説・目次!X44="特定","特-",IF(取説・目次!X44="一般","般-",))&amp;取説・目次!Y44&amp;" 第"&amp;取説・目次!AA44&amp;"号"</f>
        <v>(番号)  第号</v>
      </c>
      <c r="E101" s="1455"/>
      <c r="F101" s="498"/>
      <c r="G101" s="515"/>
      <c r="H101" s="502" t="s">
        <v>282</v>
      </c>
      <c r="I101" s="806" t="s">
        <v>548</v>
      </c>
      <c r="J101" s="807" t="s">
        <v>124</v>
      </c>
      <c r="K101" s="806" t="s">
        <v>549</v>
      </c>
      <c r="L101" s="808" t="str">
        <f>IF(J101="□","☑","□")</f>
        <v>☑</v>
      </c>
      <c r="M101" s="802" t="s">
        <v>283</v>
      </c>
      <c r="N101" s="803"/>
      <c r="O101" s="498"/>
      <c r="P101" s="515"/>
      <c r="Q101" s="502" t="s">
        <v>282</v>
      </c>
      <c r="R101" s="806" t="s">
        <v>548</v>
      </c>
      <c r="S101" s="807" t="s">
        <v>124</v>
      </c>
      <c r="T101" s="806" t="s">
        <v>549</v>
      </c>
      <c r="U101" s="808" t="str">
        <f>IF(S101="□","☑","□")</f>
        <v>☑</v>
      </c>
      <c r="V101" s="802" t="s">
        <v>283</v>
      </c>
      <c r="W101" s="803"/>
    </row>
    <row r="102" spans="1:23" ht="13.5" customHeight="1">
      <c r="A102" s="503" t="s">
        <v>284</v>
      </c>
      <c r="B102" s="1456">
        <f>⑦!$AY$8</f>
        <v>0</v>
      </c>
      <c r="C102" s="1457"/>
      <c r="D102" s="1457"/>
      <c r="E102" s="1458"/>
      <c r="F102" s="498"/>
      <c r="G102" s="515"/>
      <c r="H102" s="503" t="s">
        <v>284</v>
      </c>
      <c r="I102" s="1485"/>
      <c r="J102" s="1486"/>
      <c r="K102" s="1486"/>
      <c r="L102" s="1486"/>
      <c r="M102" s="1486"/>
      <c r="N102" s="1487"/>
      <c r="O102" s="498"/>
      <c r="P102" s="515"/>
      <c r="Q102" s="503" t="s">
        <v>284</v>
      </c>
      <c r="R102" s="1485"/>
      <c r="S102" s="1486"/>
      <c r="T102" s="1486"/>
      <c r="U102" s="1486"/>
      <c r="V102" s="1486"/>
      <c r="W102" s="1487"/>
    </row>
    <row r="103" spans="1:23" ht="13.5" customHeight="1">
      <c r="A103" s="504" t="s">
        <v>271</v>
      </c>
      <c r="B103" s="1468">
        <f>取説・目次!X40</f>
        <v>0</v>
      </c>
      <c r="C103" s="1469"/>
      <c r="D103" s="1469"/>
      <c r="E103" s="1470"/>
      <c r="F103" s="498"/>
      <c r="G103" s="515"/>
      <c r="H103" s="504" t="s">
        <v>271</v>
      </c>
      <c r="I103" s="1485"/>
      <c r="J103" s="1486"/>
      <c r="K103" s="1486"/>
      <c r="L103" s="1486"/>
      <c r="M103" s="1486"/>
      <c r="N103" s="1487"/>
      <c r="O103" s="498"/>
      <c r="P103" s="515"/>
      <c r="Q103" s="504" t="s">
        <v>271</v>
      </c>
      <c r="R103" s="1485"/>
      <c r="S103" s="1486"/>
      <c r="T103" s="1486"/>
      <c r="U103" s="1486"/>
      <c r="V103" s="1486"/>
      <c r="W103" s="1487"/>
    </row>
    <row r="104" spans="1:23" ht="13.5" customHeight="1">
      <c r="A104" s="505" t="s">
        <v>285</v>
      </c>
      <c r="B104" s="1463" ph="1">
        <f>⑦!$BT$5</f>
        <v>0</v>
      </c>
      <c r="C104" s="1464"/>
      <c r="D104" s="1464"/>
      <c r="E104" s="1465"/>
      <c r="F104" s="506"/>
      <c r="G104" s="520"/>
      <c r="H104" s="505" t="s">
        <v>285</v>
      </c>
      <c r="I104" s="1489"/>
      <c r="J104" s="1490"/>
      <c r="K104" s="1490"/>
      <c r="L104" s="1490"/>
      <c r="M104" s="1490"/>
      <c r="N104" s="1491"/>
      <c r="O104" s="508"/>
      <c r="P104" s="520"/>
      <c r="Q104" s="505" t="s">
        <v>285</v>
      </c>
      <c r="R104" s="1489"/>
      <c r="S104" s="1490"/>
      <c r="T104" s="1490"/>
      <c r="U104" s="1490"/>
      <c r="V104" s="1490"/>
      <c r="W104" s="1491"/>
    </row>
    <row r="105" spans="1:23" ht="13.5" customHeight="1">
      <c r="A105" s="509" t="s">
        <v>273</v>
      </c>
      <c r="B105" s="1498">
        <f>取説・目次!X42</f>
        <v>0</v>
      </c>
      <c r="C105" s="1499"/>
      <c r="D105" s="1499"/>
      <c r="E105" s="1500"/>
      <c r="F105" s="510"/>
      <c r="G105" s="511"/>
      <c r="H105" s="509" t="s">
        <v>273</v>
      </c>
      <c r="I105" s="1474"/>
      <c r="J105" s="1475"/>
      <c r="K105" s="1475"/>
      <c r="L105" s="1475"/>
      <c r="M105" s="1475"/>
      <c r="N105" s="1476"/>
      <c r="O105" s="510"/>
      <c r="P105" s="511"/>
      <c r="Q105" s="509" t="s">
        <v>273</v>
      </c>
      <c r="R105" s="1474"/>
      <c r="S105" s="1475"/>
      <c r="T105" s="1475"/>
      <c r="U105" s="1475"/>
      <c r="V105" s="1475"/>
      <c r="W105" s="1476"/>
    </row>
    <row r="106" spans="1:23" ht="13.5" customHeight="1">
      <c r="A106" s="512" t="s">
        <v>8</v>
      </c>
      <c r="B106" s="1459">
        <f>取説・目次!X48</f>
        <v>0</v>
      </c>
      <c r="C106" s="1460"/>
      <c r="D106" s="1460"/>
      <c r="E106" s="1461"/>
      <c r="F106" s="513"/>
      <c r="G106" s="511"/>
      <c r="H106" s="512" t="s">
        <v>8</v>
      </c>
      <c r="I106" s="1479"/>
      <c r="J106" s="1480"/>
      <c r="K106" s="1480"/>
      <c r="L106" s="1480"/>
      <c r="M106" s="1480"/>
      <c r="N106" s="1481"/>
      <c r="O106" s="514"/>
      <c r="P106" s="515"/>
      <c r="Q106" s="512" t="s">
        <v>8</v>
      </c>
      <c r="R106" s="1479"/>
      <c r="S106" s="1480"/>
      <c r="T106" s="1480"/>
      <c r="U106" s="1480"/>
      <c r="V106" s="1480"/>
      <c r="W106" s="1481"/>
    </row>
    <row r="107" spans="1:23" ht="13.5" customHeight="1">
      <c r="A107" s="516" t="s">
        <v>286</v>
      </c>
      <c r="B107" s="1456" t="str">
        <f>⑦!$AY$12&amp;"　"&amp;⑦!$AY$13</f>
        <v>　0</v>
      </c>
      <c r="C107" s="1457"/>
      <c r="D107" s="1457"/>
      <c r="E107" s="1458"/>
      <c r="F107" s="498"/>
      <c r="G107" s="517"/>
      <c r="H107" s="516" t="s">
        <v>286</v>
      </c>
      <c r="I107" s="1482"/>
      <c r="J107" s="1483"/>
      <c r="K107" s="1483"/>
      <c r="L107" s="1483"/>
      <c r="M107" s="1483"/>
      <c r="N107" s="1484"/>
      <c r="O107" s="498"/>
      <c r="P107" s="517"/>
      <c r="Q107" s="516" t="s">
        <v>286</v>
      </c>
      <c r="R107" s="1482"/>
      <c r="S107" s="1483"/>
      <c r="T107" s="1483"/>
      <c r="U107" s="1483"/>
      <c r="V107" s="1483"/>
      <c r="W107" s="1484"/>
    </row>
    <row r="108" spans="1:23" ht="13.5" customHeight="1">
      <c r="A108" s="518" t="s">
        <v>287</v>
      </c>
      <c r="B108" s="1466">
        <f>⑦!$BA$14</f>
        <v>0</v>
      </c>
      <c r="C108" s="1467"/>
      <c r="D108" s="634" t="s">
        <v>288</v>
      </c>
      <c r="E108" s="636">
        <f>⑦!$BA$16</f>
        <v>0</v>
      </c>
      <c r="F108" s="498"/>
      <c r="G108" s="517"/>
      <c r="H108" s="518" t="s">
        <v>287</v>
      </c>
      <c r="I108" s="550"/>
      <c r="J108" s="805"/>
      <c r="K108" s="805"/>
      <c r="L108" s="805"/>
      <c r="M108" s="801" t="s">
        <v>288</v>
      </c>
      <c r="N108" s="551"/>
      <c r="O108" s="498"/>
      <c r="P108" s="517"/>
      <c r="Q108" s="518" t="s">
        <v>287</v>
      </c>
      <c r="R108" s="550"/>
      <c r="S108" s="805"/>
      <c r="T108" s="805"/>
      <c r="U108" s="805"/>
      <c r="V108" s="801" t="s">
        <v>288</v>
      </c>
      <c r="W108" s="551"/>
    </row>
    <row r="109" spans="1:23" ht="13.5" customHeight="1">
      <c r="A109" s="523"/>
      <c r="B109" s="523"/>
      <c r="C109" s="523"/>
      <c r="D109" s="523"/>
      <c r="E109" s="523"/>
      <c r="F109" s="521"/>
      <c r="G109" s="522"/>
      <c r="H109" s="523"/>
      <c r="I109" s="523"/>
      <c r="J109" s="523"/>
      <c r="K109" s="523"/>
      <c r="L109" s="523"/>
      <c r="M109" s="523"/>
      <c r="N109" s="523"/>
      <c r="O109" s="521"/>
      <c r="P109" s="522"/>
      <c r="Q109" s="523"/>
      <c r="R109" s="523"/>
      <c r="S109" s="523"/>
      <c r="T109" s="523"/>
      <c r="U109" s="523"/>
      <c r="V109" s="523"/>
      <c r="W109" s="523"/>
    </row>
    <row r="110" spans="1:23" ht="13.5" customHeight="1">
      <c r="A110" s="502" t="s">
        <v>281</v>
      </c>
      <c r="B110" s="1456">
        <f>⑧!$AY$5</f>
        <v>0</v>
      </c>
      <c r="C110" s="1457"/>
      <c r="D110" s="1457"/>
      <c r="E110" s="1458"/>
      <c r="F110" s="498"/>
      <c r="G110" s="515"/>
      <c r="H110" s="502" t="s">
        <v>281</v>
      </c>
      <c r="I110" s="1482"/>
      <c r="J110" s="1483"/>
      <c r="K110" s="1483"/>
      <c r="L110" s="1483"/>
      <c r="M110" s="1483"/>
      <c r="N110" s="1484"/>
      <c r="O110" s="498"/>
      <c r="P110" s="515"/>
      <c r="Q110" s="502" t="s">
        <v>281</v>
      </c>
      <c r="R110" s="1482"/>
      <c r="S110" s="1483"/>
      <c r="T110" s="1483"/>
      <c r="U110" s="1483"/>
      <c r="V110" s="1483"/>
      <c r="W110" s="1484"/>
    </row>
    <row r="111" spans="1:23" ht="13.5" customHeight="1">
      <c r="A111" s="502" t="s">
        <v>282</v>
      </c>
      <c r="B111" s="633" t="str">
        <f>IF(⑧!$BR$20&lt;&gt;0,"無□","無☑")</f>
        <v>無☑</v>
      </c>
      <c r="C111" s="633" t="str">
        <f>IF(B111="無□","有☑","有□")</f>
        <v>有□</v>
      </c>
      <c r="D111" s="1454" t="str">
        <f>"(番号)"&amp;⑧!BI20&amp;" "&amp;IF(取説・目次!AE44="特定","特-",IF(取説・目次!AE44="一般","般-",))&amp;取説・目次!AF44&amp;" 第"&amp;取説・目次!AH44&amp;"号"</f>
        <v>(番号)  第号</v>
      </c>
      <c r="E111" s="1455"/>
      <c r="F111" s="498"/>
      <c r="G111" s="515"/>
      <c r="H111" s="502" t="s">
        <v>282</v>
      </c>
      <c r="I111" s="806" t="s">
        <v>548</v>
      </c>
      <c r="J111" s="807" t="s">
        <v>124</v>
      </c>
      <c r="K111" s="806" t="s">
        <v>549</v>
      </c>
      <c r="L111" s="808" t="str">
        <f>IF(J111="□","☑","□")</f>
        <v>☑</v>
      </c>
      <c r="M111" s="802" t="s">
        <v>283</v>
      </c>
      <c r="N111" s="803"/>
      <c r="O111" s="498"/>
      <c r="P111" s="515"/>
      <c r="Q111" s="502" t="s">
        <v>282</v>
      </c>
      <c r="R111" s="806" t="s">
        <v>548</v>
      </c>
      <c r="S111" s="807" t="s">
        <v>124</v>
      </c>
      <c r="T111" s="806" t="s">
        <v>549</v>
      </c>
      <c r="U111" s="808" t="str">
        <f>IF(S111="□","☑","□")</f>
        <v>☑</v>
      </c>
      <c r="V111" s="802" t="s">
        <v>283</v>
      </c>
      <c r="W111" s="803"/>
    </row>
    <row r="112" spans="1:23" ht="13.5" customHeight="1">
      <c r="A112" s="503" t="s">
        <v>284</v>
      </c>
      <c r="B112" s="1456">
        <f>⑧!$AY$8</f>
        <v>0</v>
      </c>
      <c r="C112" s="1457"/>
      <c r="D112" s="1457"/>
      <c r="E112" s="1458"/>
      <c r="F112" s="498"/>
      <c r="G112" s="515"/>
      <c r="H112" s="503" t="s">
        <v>284</v>
      </c>
      <c r="I112" s="1485"/>
      <c r="J112" s="1486"/>
      <c r="K112" s="1486"/>
      <c r="L112" s="1486"/>
      <c r="M112" s="1486"/>
      <c r="N112" s="1487"/>
      <c r="O112" s="498"/>
      <c r="P112" s="515"/>
      <c r="Q112" s="503" t="s">
        <v>284</v>
      </c>
      <c r="R112" s="1485"/>
      <c r="S112" s="1486"/>
      <c r="T112" s="1486"/>
      <c r="U112" s="1486"/>
      <c r="V112" s="1486"/>
      <c r="W112" s="1487"/>
    </row>
    <row r="113" spans="1:24" ht="13.5" customHeight="1">
      <c r="A113" s="504" t="s">
        <v>271</v>
      </c>
      <c r="B113" s="1468">
        <f>取説・目次!AE40</f>
        <v>0</v>
      </c>
      <c r="C113" s="1469"/>
      <c r="D113" s="1469"/>
      <c r="E113" s="1470"/>
      <c r="F113" s="498"/>
      <c r="G113" s="515"/>
      <c r="H113" s="504" t="s">
        <v>271</v>
      </c>
      <c r="I113" s="1485"/>
      <c r="J113" s="1486"/>
      <c r="K113" s="1486"/>
      <c r="L113" s="1486"/>
      <c r="M113" s="1486"/>
      <c r="N113" s="1487"/>
      <c r="O113" s="498"/>
      <c r="P113" s="515"/>
      <c r="Q113" s="504" t="s">
        <v>271</v>
      </c>
      <c r="R113" s="1485"/>
      <c r="S113" s="1486"/>
      <c r="T113" s="1486"/>
      <c r="U113" s="1486"/>
      <c r="V113" s="1486"/>
      <c r="W113" s="1487"/>
    </row>
    <row r="114" spans="1:24" ht="13.5" customHeight="1">
      <c r="A114" s="505" t="s">
        <v>285</v>
      </c>
      <c r="B114" s="1463" ph="1">
        <f>⑧!$BT$5</f>
        <v>0</v>
      </c>
      <c r="C114" s="1464"/>
      <c r="D114" s="1464"/>
      <c r="E114" s="1465"/>
      <c r="F114" s="506"/>
      <c r="G114" s="520"/>
      <c r="H114" s="505" t="s">
        <v>285</v>
      </c>
      <c r="I114" s="1489"/>
      <c r="J114" s="1490"/>
      <c r="K114" s="1490"/>
      <c r="L114" s="1490"/>
      <c r="M114" s="1490"/>
      <c r="N114" s="1491"/>
      <c r="O114" s="508"/>
      <c r="P114" s="520"/>
      <c r="Q114" s="505" t="s">
        <v>285</v>
      </c>
      <c r="R114" s="1489"/>
      <c r="S114" s="1490"/>
      <c r="T114" s="1490"/>
      <c r="U114" s="1490"/>
      <c r="V114" s="1490"/>
      <c r="W114" s="1491"/>
    </row>
    <row r="115" spans="1:24" ht="13.5" customHeight="1">
      <c r="A115" s="509" t="s">
        <v>273</v>
      </c>
      <c r="B115" s="1498">
        <f>取説・目次!AE42</f>
        <v>0</v>
      </c>
      <c r="C115" s="1499"/>
      <c r="D115" s="1499"/>
      <c r="E115" s="1500"/>
      <c r="F115" s="524"/>
      <c r="G115" s="525"/>
      <c r="H115" s="509" t="s">
        <v>273</v>
      </c>
      <c r="I115" s="1474"/>
      <c r="J115" s="1475"/>
      <c r="K115" s="1475"/>
      <c r="L115" s="1475"/>
      <c r="M115" s="1475"/>
      <c r="N115" s="1476"/>
      <c r="O115" s="524"/>
      <c r="P115" s="525"/>
      <c r="Q115" s="509" t="s">
        <v>273</v>
      </c>
      <c r="R115" s="1474"/>
      <c r="S115" s="1475"/>
      <c r="T115" s="1475"/>
      <c r="U115" s="1475"/>
      <c r="V115" s="1475"/>
      <c r="W115" s="1476"/>
    </row>
    <row r="116" spans="1:24" ht="13.5" customHeight="1">
      <c r="A116" s="512" t="s">
        <v>8</v>
      </c>
      <c r="B116" s="1459">
        <f>取説・目次!AE48</f>
        <v>0</v>
      </c>
      <c r="C116" s="1460"/>
      <c r="D116" s="1460"/>
      <c r="E116" s="1461"/>
      <c r="F116" s="514"/>
      <c r="G116" s="511"/>
      <c r="H116" s="512" t="s">
        <v>8</v>
      </c>
      <c r="I116" s="1479"/>
      <c r="J116" s="1480"/>
      <c r="K116" s="1480"/>
      <c r="L116" s="1480"/>
      <c r="M116" s="1480"/>
      <c r="N116" s="1481"/>
      <c r="O116" s="514"/>
      <c r="P116" s="511"/>
      <c r="Q116" s="512" t="s">
        <v>8</v>
      </c>
      <c r="R116" s="1479"/>
      <c r="S116" s="1480"/>
      <c r="T116" s="1480"/>
      <c r="U116" s="1480"/>
      <c r="V116" s="1480"/>
      <c r="W116" s="1481"/>
    </row>
    <row r="117" spans="1:24" ht="13.5" customHeight="1">
      <c r="A117" s="516" t="s">
        <v>286</v>
      </c>
      <c r="B117" s="1456" t="str">
        <f>⑧!$AY$12&amp;"　"&amp;⑧!$AY$13</f>
        <v>　0</v>
      </c>
      <c r="C117" s="1457"/>
      <c r="D117" s="1457"/>
      <c r="E117" s="1458"/>
      <c r="F117" s="498"/>
      <c r="G117" s="498"/>
      <c r="H117" s="516" t="s">
        <v>286</v>
      </c>
      <c r="I117" s="1482"/>
      <c r="J117" s="1483"/>
      <c r="K117" s="1483"/>
      <c r="L117" s="1483"/>
      <c r="M117" s="1483"/>
      <c r="N117" s="1484"/>
      <c r="O117" s="498"/>
      <c r="P117" s="498"/>
      <c r="Q117" s="516" t="s">
        <v>286</v>
      </c>
      <c r="R117" s="1482"/>
      <c r="S117" s="1483"/>
      <c r="T117" s="1483"/>
      <c r="U117" s="1483"/>
      <c r="V117" s="1483"/>
      <c r="W117" s="1484"/>
    </row>
    <row r="118" spans="1:24" ht="13.5" customHeight="1">
      <c r="A118" s="518" t="s">
        <v>287</v>
      </c>
      <c r="B118" s="1466">
        <f>⑧!$BA$14</f>
        <v>0</v>
      </c>
      <c r="C118" s="1467"/>
      <c r="D118" s="634" t="s">
        <v>288</v>
      </c>
      <c r="E118" s="636">
        <f>⑧!$BA$16</f>
        <v>0</v>
      </c>
      <c r="F118" s="498"/>
      <c r="G118" s="498"/>
      <c r="H118" s="518" t="s">
        <v>287</v>
      </c>
      <c r="I118" s="550"/>
      <c r="J118" s="805"/>
      <c r="K118" s="805"/>
      <c r="L118" s="805"/>
      <c r="M118" s="801" t="s">
        <v>288</v>
      </c>
      <c r="N118" s="551"/>
      <c r="O118" s="498"/>
      <c r="P118" s="498"/>
      <c r="Q118" s="518" t="s">
        <v>287</v>
      </c>
      <c r="R118" s="550"/>
      <c r="S118" s="805"/>
      <c r="T118" s="805"/>
      <c r="U118" s="805"/>
      <c r="V118" s="801" t="s">
        <v>288</v>
      </c>
      <c r="W118" s="551"/>
    </row>
    <row r="119" spans="1:24" ht="13.5" customHeight="1">
      <c r="A119" s="526" t="s">
        <v>289</v>
      </c>
      <c r="B119" s="526"/>
      <c r="C119" s="519"/>
      <c r="D119" s="519"/>
      <c r="E119" s="519"/>
      <c r="F119" s="521"/>
      <c r="G119" s="521"/>
      <c r="H119" s="519"/>
      <c r="I119" s="519"/>
      <c r="J119" s="519"/>
      <c r="K119" s="519"/>
      <c r="L119" s="519"/>
      <c r="M119" s="519"/>
      <c r="N119" s="519"/>
      <c r="O119" s="521"/>
      <c r="P119" s="521"/>
      <c r="Q119" s="519"/>
      <c r="R119" s="519"/>
      <c r="S119" s="519"/>
      <c r="T119" s="519"/>
      <c r="U119" s="519"/>
      <c r="V119" s="519"/>
      <c r="W119" s="519"/>
    </row>
    <row r="120" spans="1:24" ht="11.25" customHeight="1">
      <c r="A120" s="519" t="s">
        <v>290</v>
      </c>
      <c r="B120" s="1451" t="s">
        <v>550</v>
      </c>
      <c r="C120" s="1451"/>
      <c r="D120" s="1451"/>
      <c r="E120" s="1451"/>
      <c r="F120" s="1451"/>
      <c r="G120" s="1451"/>
      <c r="H120" s="1451"/>
      <c r="I120" s="1451"/>
      <c r="J120" s="1451"/>
      <c r="K120" s="1451"/>
      <c r="L120" s="1451"/>
      <c r="M120" s="1451"/>
      <c r="N120" s="1451"/>
      <c r="O120" s="1451"/>
      <c r="P120" s="1451"/>
      <c r="Q120" s="1451"/>
      <c r="R120" s="1451"/>
      <c r="S120" s="1451"/>
      <c r="T120" s="1451"/>
      <c r="U120" s="1451"/>
      <c r="V120" s="1451"/>
      <c r="W120" s="1451"/>
    </row>
    <row r="121" spans="1:24" ht="12" customHeight="1">
      <c r="A121" s="519" t="s">
        <v>291</v>
      </c>
      <c r="B121" s="810" t="s">
        <v>292</v>
      </c>
      <c r="D121" s="809"/>
      <c r="E121" s="809"/>
      <c r="F121" s="526"/>
      <c r="G121" s="526"/>
      <c r="O121" s="521"/>
      <c r="P121" s="521"/>
      <c r="Q121" s="519"/>
      <c r="R121" s="519"/>
      <c r="S121" s="519"/>
      <c r="T121" s="519"/>
      <c r="U121" s="519"/>
      <c r="V121" s="519"/>
      <c r="W121" s="527"/>
    </row>
    <row r="122" spans="1:24" ht="15" customHeight="1">
      <c r="A122" s="1477" t="s">
        <v>462</v>
      </c>
      <c r="B122" s="1477"/>
      <c r="C122" s="1477"/>
      <c r="D122" s="1477"/>
      <c r="E122" s="1477"/>
      <c r="F122" s="1477"/>
      <c r="G122" s="1477"/>
      <c r="H122" s="1477"/>
      <c r="I122" s="1477"/>
      <c r="J122" s="1477"/>
      <c r="K122" s="1477"/>
      <c r="L122" s="1477"/>
      <c r="M122" s="1477"/>
      <c r="N122" s="1477"/>
      <c r="O122" s="1477"/>
      <c r="P122" s="1477"/>
      <c r="Q122" s="1477"/>
      <c r="R122" s="1477"/>
      <c r="S122" s="1477"/>
      <c r="T122" s="1477"/>
      <c r="U122" s="1477"/>
      <c r="V122" s="1477"/>
      <c r="W122" s="1477"/>
    </row>
    <row r="123" spans="1:24" ht="10.5" customHeight="1">
      <c r="A123" s="528" t="s">
        <v>294</v>
      </c>
      <c r="B123" s="528"/>
      <c r="C123" s="528"/>
      <c r="D123" s="528"/>
      <c r="E123" s="528"/>
      <c r="F123" s="528"/>
      <c r="G123" s="528"/>
      <c r="H123" s="528"/>
      <c r="I123" s="528"/>
      <c r="J123" s="528"/>
      <c r="K123" s="528"/>
      <c r="L123" s="528"/>
      <c r="M123" s="528"/>
      <c r="N123" s="528"/>
      <c r="O123" s="528"/>
      <c r="P123" s="528"/>
      <c r="Q123" s="528"/>
      <c r="R123" s="528"/>
      <c r="S123" s="528"/>
      <c r="T123" s="528"/>
      <c r="U123" s="528"/>
      <c r="V123" s="528"/>
      <c r="W123" s="528"/>
    </row>
    <row r="124" spans="1:24">
      <c r="A124" s="528"/>
      <c r="B124" s="528"/>
      <c r="C124" s="523"/>
      <c r="D124" s="523"/>
      <c r="E124" s="523"/>
      <c r="F124" s="523"/>
      <c r="G124" s="523"/>
      <c r="H124" s="523"/>
      <c r="I124" s="523"/>
      <c r="J124" s="523"/>
      <c r="K124" s="523"/>
      <c r="L124" s="523"/>
      <c r="M124" s="523"/>
      <c r="N124" s="523"/>
      <c r="O124" s="523"/>
      <c r="P124" s="523"/>
      <c r="Q124" s="523"/>
      <c r="R124" s="523"/>
      <c r="S124" s="523"/>
      <c r="T124" s="523"/>
      <c r="U124" s="523"/>
      <c r="V124" s="523"/>
      <c r="W124" s="523"/>
    </row>
    <row r="125" spans="1:24" ht="17.25">
      <c r="A125" s="490"/>
      <c r="B125" s="490"/>
      <c r="X125" s="595" t="s">
        <v>383</v>
      </c>
    </row>
    <row r="126" spans="1:24" ht="30" customHeight="1">
      <c r="E126" s="1488" t="s">
        <v>266</v>
      </c>
      <c r="F126" s="1488"/>
      <c r="G126" s="1488"/>
      <c r="H126" s="1488"/>
      <c r="I126" s="1488"/>
      <c r="J126" s="1488"/>
      <c r="K126" s="1488"/>
      <c r="L126" s="1488"/>
      <c r="M126" s="1488"/>
      <c r="N126" s="1488"/>
      <c r="O126" s="552"/>
      <c r="P126" s="811" t="s">
        <v>304</v>
      </c>
      <c r="Q126" s="642"/>
      <c r="R126" s="523" t="s">
        <v>305</v>
      </c>
      <c r="S126" s="553"/>
      <c r="T126" s="553"/>
      <c r="U126" s="553"/>
      <c r="V126" s="492"/>
      <c r="W126" s="492"/>
    </row>
    <row r="127" spans="1:24">
      <c r="A127" s="493" t="s">
        <v>267</v>
      </c>
      <c r="B127" s="493"/>
      <c r="C127" s="493"/>
      <c r="D127" s="493"/>
      <c r="E127" s="493"/>
      <c r="F127" s="493"/>
      <c r="G127" s="493"/>
      <c r="H127" s="493"/>
      <c r="I127" s="493"/>
      <c r="J127" s="493"/>
      <c r="K127" s="493"/>
      <c r="L127" s="493"/>
      <c r="M127" s="493"/>
      <c r="N127" s="493"/>
      <c r="O127" s="493"/>
      <c r="P127" s="493"/>
    </row>
    <row r="128" spans="1:24" ht="21" customHeight="1">
      <c r="A128" s="523" t="str">
        <f>IF(取説・目次!G161="甲府地区広域行政事務組合","甲府地区広域行政事務組合　管理者","甲 府 市 長")</f>
        <v>甲 府 市 長</v>
      </c>
      <c r="B128" s="523"/>
      <c r="C128" s="523"/>
      <c r="D128" s="523"/>
      <c r="E128" s="493"/>
      <c r="F128" s="493"/>
      <c r="G128" s="493"/>
      <c r="H128" s="493"/>
      <c r="I128" s="493"/>
      <c r="J128" s="493"/>
      <c r="K128" s="493"/>
      <c r="L128" s="493"/>
      <c r="M128" s="493"/>
      <c r="N128" s="493"/>
      <c r="O128" s="493"/>
      <c r="P128" s="493"/>
      <c r="Q128" s="637"/>
      <c r="R128" s="1513" t="s">
        <v>466</v>
      </c>
      <c r="S128" s="1513"/>
      <c r="T128" s="1513"/>
      <c r="U128" s="1513"/>
      <c r="V128" s="1513"/>
      <c r="W128" s="1513"/>
    </row>
    <row r="129" spans="1:23">
      <c r="A129" s="493"/>
      <c r="B129" s="493"/>
      <c r="C129" s="495"/>
      <c r="D129" s="495"/>
      <c r="E129" s="493"/>
      <c r="F129" s="493"/>
      <c r="G129" s="493"/>
      <c r="H129" s="493"/>
      <c r="I129" s="493"/>
      <c r="J129" s="493"/>
      <c r="K129" s="493"/>
      <c r="L129" s="493"/>
      <c r="M129" s="493"/>
      <c r="N129" s="493"/>
      <c r="O129" s="493"/>
      <c r="P129" s="493"/>
      <c r="Q129" s="494"/>
      <c r="R129" s="494"/>
      <c r="S129" s="494"/>
      <c r="T129" s="494"/>
      <c r="U129" s="494"/>
      <c r="V129" s="494"/>
      <c r="W129" s="494"/>
    </row>
    <row r="130" spans="1:23" ht="18.75" customHeight="1">
      <c r="C130" s="493"/>
      <c r="D130" s="493"/>
      <c r="E130" s="493"/>
      <c r="F130" s="493"/>
      <c r="G130" s="493"/>
      <c r="I130" s="496" t="s">
        <v>268</v>
      </c>
      <c r="J130" s="496"/>
      <c r="K130" s="496"/>
      <c r="L130" s="496"/>
      <c r="M130" s="1510" t="s">
        <v>295</v>
      </c>
      <c r="N130" s="1510"/>
      <c r="O130" s="1510"/>
      <c r="P130" s="1511" t="str">
        <f>$P$6</f>
        <v>甲府市○-○-○</v>
      </c>
      <c r="Q130" s="1511"/>
      <c r="R130" s="1511"/>
      <c r="S130" s="1511"/>
      <c r="T130" s="1511"/>
      <c r="U130" s="1511"/>
      <c r="V130" s="1511"/>
      <c r="W130" s="1511"/>
    </row>
    <row r="131" spans="1:23" ht="21" customHeight="1">
      <c r="A131" s="493"/>
      <c r="B131" s="493"/>
      <c r="C131" s="493"/>
      <c r="D131" s="493"/>
      <c r="E131" s="493"/>
      <c r="F131" s="493"/>
      <c r="G131" s="493"/>
      <c r="H131" s="493"/>
      <c r="M131" s="1508" t="s">
        <v>269</v>
      </c>
      <c r="N131" s="1508"/>
      <c r="O131" s="1508"/>
      <c r="P131" s="1512" t="str">
        <f>$P$7</f>
        <v>株式会社 甲府工務店</v>
      </c>
      <c r="Q131" s="1512"/>
      <c r="R131" s="1512"/>
      <c r="S131" s="1512"/>
      <c r="T131" s="1512"/>
      <c r="U131" s="1512"/>
      <c r="V131" s="1512"/>
      <c r="W131" s="497" t="s">
        <v>270</v>
      </c>
    </row>
    <row r="132" spans="1:23" s="544" customFormat="1" ht="14.25" customHeight="1">
      <c r="A132" s="543"/>
      <c r="B132" s="543"/>
      <c r="C132" s="543"/>
      <c r="D132" s="543"/>
      <c r="E132" s="543"/>
      <c r="F132" s="543"/>
      <c r="G132" s="543"/>
      <c r="H132" s="543"/>
      <c r="M132" s="1504" t="s">
        <v>271</v>
      </c>
      <c r="N132" s="1504"/>
      <c r="O132" s="1504"/>
      <c r="P132" s="1505" t="str">
        <f>$P$8</f>
        <v>こうふ　たろう</v>
      </c>
      <c r="Q132" s="1505"/>
      <c r="R132" s="1505"/>
      <c r="S132" s="1505"/>
      <c r="T132" s="1505"/>
      <c r="U132" s="1505"/>
      <c r="V132" s="1505"/>
      <c r="W132" s="1505"/>
    </row>
    <row r="133" spans="1:23" s="542" customFormat="1" ht="15" customHeight="1">
      <c r="A133" s="541"/>
      <c r="B133" s="541"/>
      <c r="C133" s="541"/>
      <c r="D133" s="541"/>
      <c r="E133" s="541"/>
      <c r="F133" s="541"/>
      <c r="G133" s="541"/>
      <c r="H133" s="541"/>
      <c r="M133" s="1506" t="s">
        <v>272</v>
      </c>
      <c r="N133" s="1506"/>
      <c r="O133" s="1506"/>
      <c r="P133" s="1507" t="str">
        <f>$P$9</f>
        <v>代表取締役　甲府 太郎</v>
      </c>
      <c r="Q133" s="1507"/>
      <c r="R133" s="1507"/>
      <c r="S133" s="1507"/>
      <c r="T133" s="1507"/>
      <c r="U133" s="1507"/>
      <c r="V133" s="1507"/>
      <c r="W133" s="1507"/>
    </row>
    <row r="134" spans="1:23" ht="17.25" customHeight="1">
      <c r="A134" s="493"/>
      <c r="B134" s="493"/>
      <c r="C134" s="493"/>
      <c r="D134" s="493"/>
      <c r="E134" s="493"/>
      <c r="F134" s="493"/>
      <c r="G134" s="493"/>
      <c r="H134" s="493"/>
      <c r="M134" s="1508" t="s">
        <v>273</v>
      </c>
      <c r="N134" s="1508"/>
      <c r="O134" s="1508"/>
      <c r="P134" s="1514">
        <f>$P$10</f>
        <v>29406</v>
      </c>
      <c r="Q134" s="1514"/>
      <c r="R134" s="1514"/>
      <c r="S134" s="1514"/>
      <c r="T134" s="1514"/>
      <c r="U134" s="1514"/>
      <c r="V134" s="1514"/>
      <c r="W134" s="1514"/>
    </row>
    <row r="135" spans="1:23" ht="18.75" customHeight="1">
      <c r="C135" s="1503" t="s">
        <v>274</v>
      </c>
      <c r="D135" s="1503"/>
      <c r="E135" s="1503"/>
      <c r="F135" s="1503" t="str">
        <f>$F$11</f>
        <v>(建築工)契約第000001号</v>
      </c>
      <c r="G135" s="1503"/>
      <c r="H135" s="1503"/>
      <c r="I135" s="1503"/>
      <c r="J135" s="1503"/>
      <c r="K135" s="1503"/>
      <c r="L135" s="1503"/>
      <c r="M135" s="1503"/>
      <c r="N135" s="1503"/>
      <c r="O135" s="1503"/>
      <c r="P135" s="1503"/>
      <c r="Q135" s="1503"/>
      <c r="R135" s="1503"/>
      <c r="S135" s="1503"/>
      <c r="T135" s="1503"/>
      <c r="U135" s="1503"/>
      <c r="V135" s="1503"/>
      <c r="W135" s="498"/>
    </row>
    <row r="136" spans="1:23" ht="18.75" customHeight="1">
      <c r="C136" s="1462" t="s">
        <v>275</v>
      </c>
      <c r="D136" s="1462"/>
      <c r="E136" s="1462"/>
      <c r="F136" s="1462" t="str">
        <f>$F$12</f>
        <v>○○○○○○工事</v>
      </c>
      <c r="G136" s="1462"/>
      <c r="H136" s="1462"/>
      <c r="I136" s="1462"/>
      <c r="J136" s="1462"/>
      <c r="K136" s="1462"/>
      <c r="L136" s="1462"/>
      <c r="M136" s="1462"/>
      <c r="N136" s="1462"/>
      <c r="O136" s="1462"/>
      <c r="P136" s="1462"/>
      <c r="Q136" s="1462"/>
      <c r="R136" s="1462"/>
      <c r="S136" s="1462"/>
      <c r="T136" s="1462"/>
      <c r="U136" s="1462"/>
      <c r="V136" s="1462"/>
      <c r="W136" s="498"/>
    </row>
    <row r="137" spans="1:23" ht="18.75" customHeight="1">
      <c r="C137" s="1462" t="s">
        <v>276</v>
      </c>
      <c r="D137" s="1462"/>
      <c r="E137" s="1462"/>
      <c r="F137" s="1462" t="str">
        <f>$F$13</f>
        <v>甲府市○○-○-○</v>
      </c>
      <c r="G137" s="1462"/>
      <c r="H137" s="1462"/>
      <c r="I137" s="1462"/>
      <c r="J137" s="1462"/>
      <c r="K137" s="1462"/>
      <c r="L137" s="1462"/>
      <c r="M137" s="1462"/>
      <c r="N137" s="1462"/>
      <c r="O137" s="1462"/>
      <c r="P137" s="1462"/>
      <c r="Q137" s="1462"/>
      <c r="R137" s="1462"/>
      <c r="S137" s="1462"/>
      <c r="T137" s="1462"/>
      <c r="U137" s="1462"/>
      <c r="V137" s="1462"/>
      <c r="W137" s="498"/>
    </row>
    <row r="138" spans="1:23" ht="18.75" customHeight="1">
      <c r="C138" s="499" t="s">
        <v>277</v>
      </c>
      <c r="D138" s="499"/>
      <c r="E138" s="500"/>
      <c r="F138" s="1452">
        <f>$F$14</f>
        <v>44288</v>
      </c>
      <c r="G138" s="1452"/>
      <c r="H138" s="1452"/>
      <c r="I138" s="1452"/>
      <c r="J138" s="1453"/>
      <c r="K138" s="1453"/>
      <c r="L138" s="1453"/>
      <c r="M138" s="540" t="s">
        <v>235</v>
      </c>
      <c r="N138" s="1478">
        <f>$N$14</f>
        <v>44289</v>
      </c>
      <c r="O138" s="1478"/>
      <c r="P138" s="1478"/>
      <c r="Q138" s="1478"/>
      <c r="R138" s="499"/>
      <c r="S138" s="499"/>
      <c r="T138" s="499"/>
      <c r="U138" s="499"/>
      <c r="V138" s="499"/>
      <c r="W138" s="498"/>
    </row>
    <row r="139" spans="1:23">
      <c r="A139" s="498"/>
      <c r="B139" s="498"/>
      <c r="C139" s="498"/>
      <c r="D139" s="498"/>
      <c r="E139" s="498"/>
      <c r="F139" s="498"/>
      <c r="G139" s="498"/>
      <c r="H139" s="498"/>
      <c r="I139" s="498"/>
      <c r="J139" s="498"/>
      <c r="K139" s="498"/>
      <c r="L139" s="498"/>
      <c r="M139" s="498"/>
      <c r="N139" s="498"/>
      <c r="O139" s="498"/>
      <c r="P139" s="498"/>
      <c r="Q139" s="501"/>
      <c r="R139" s="501"/>
      <c r="S139" s="501"/>
      <c r="T139" s="501"/>
      <c r="U139" s="501"/>
      <c r="V139" s="501"/>
      <c r="W139" s="501"/>
    </row>
    <row r="140" spans="1:23" ht="2.25" customHeight="1">
      <c r="C140" s="1501"/>
      <c r="D140" s="1501"/>
      <c r="E140" s="1501"/>
      <c r="F140" s="1501"/>
      <c r="G140" s="1501"/>
      <c r="H140" s="1501"/>
      <c r="I140" s="1501"/>
      <c r="J140" s="1501"/>
      <c r="K140" s="1501"/>
      <c r="L140" s="1501"/>
      <c r="M140" s="1501"/>
      <c r="N140" s="1501"/>
      <c r="O140" s="1501"/>
      <c r="P140" s="1501"/>
      <c r="Q140" s="1501"/>
      <c r="R140" s="1501"/>
      <c r="S140" s="1501"/>
      <c r="T140" s="1501"/>
      <c r="U140" s="1501"/>
      <c r="V140" s="1501"/>
      <c r="W140" s="1501"/>
    </row>
    <row r="141" spans="1:23" ht="22.5" customHeight="1">
      <c r="A141" s="1502" t="s">
        <v>278</v>
      </c>
      <c r="B141" s="1502"/>
      <c r="C141" s="1502"/>
      <c r="D141" s="1502"/>
      <c r="E141" s="1502"/>
      <c r="F141" s="501"/>
      <c r="G141" s="501"/>
      <c r="H141" s="1502" t="s">
        <v>279</v>
      </c>
      <c r="I141" s="1502"/>
      <c r="J141" s="1502"/>
      <c r="K141" s="1502"/>
      <c r="L141" s="1502"/>
      <c r="M141" s="1502"/>
      <c r="N141" s="1502"/>
      <c r="O141" s="501"/>
      <c r="P141" s="501"/>
      <c r="Q141" s="1502" t="s">
        <v>280</v>
      </c>
      <c r="R141" s="1502"/>
      <c r="S141" s="1502"/>
      <c r="T141" s="1502"/>
      <c r="U141" s="1502"/>
      <c r="V141" s="1502"/>
      <c r="W141" s="1502"/>
    </row>
    <row r="142" spans="1:23" ht="13.5" customHeight="1">
      <c r="A142" s="502" t="s">
        <v>281</v>
      </c>
      <c r="B142" s="1456">
        <f>⑨!$AY$5</f>
        <v>0</v>
      </c>
      <c r="C142" s="1457"/>
      <c r="D142" s="1457"/>
      <c r="E142" s="1458"/>
      <c r="F142" s="498"/>
      <c r="G142" s="498"/>
      <c r="H142" s="502" t="s">
        <v>281</v>
      </c>
      <c r="I142" s="1482"/>
      <c r="J142" s="1483"/>
      <c r="K142" s="1483"/>
      <c r="L142" s="1483"/>
      <c r="M142" s="1483"/>
      <c r="N142" s="1484"/>
      <c r="O142" s="498"/>
      <c r="P142" s="498"/>
      <c r="Q142" s="502" t="s">
        <v>281</v>
      </c>
      <c r="R142" s="1482"/>
      <c r="S142" s="1483"/>
      <c r="T142" s="1483"/>
      <c r="U142" s="1483"/>
      <c r="V142" s="1483"/>
      <c r="W142" s="1484"/>
    </row>
    <row r="143" spans="1:23" ht="13.5" customHeight="1">
      <c r="A143" s="502" t="s">
        <v>282</v>
      </c>
      <c r="B143" s="633" t="str">
        <f>IF(⑨!$BR$20&lt;&gt;0,"無□","無☑")</f>
        <v>無☑</v>
      </c>
      <c r="C143" s="633" t="str">
        <f>IF(B143="無□","有☑","有□")</f>
        <v>有□</v>
      </c>
      <c r="D143" s="1454" t="str">
        <f>"(番号)"&amp;⑨!AY20&amp;" "&amp;IF(取説・目次!AL44="特定","特-",IF(取説・目次!AL44="一般","般-",))&amp;取説・目次!AM44&amp;" 第"&amp;取説・目次!AO44&amp;"号"</f>
        <v>(番号)  第号</v>
      </c>
      <c r="E143" s="1455"/>
      <c r="F143" s="498"/>
      <c r="G143" s="498"/>
      <c r="H143" s="502" t="s">
        <v>282</v>
      </c>
      <c r="I143" s="806" t="s">
        <v>548</v>
      </c>
      <c r="J143" s="807" t="s">
        <v>124</v>
      </c>
      <c r="K143" s="806" t="s">
        <v>549</v>
      </c>
      <c r="L143" s="808" t="str">
        <f>IF(J143="□","☑","□")</f>
        <v>☑</v>
      </c>
      <c r="M143" s="802" t="s">
        <v>283</v>
      </c>
      <c r="N143" s="803"/>
      <c r="O143" s="498"/>
      <c r="P143" s="498"/>
      <c r="Q143" s="502" t="s">
        <v>282</v>
      </c>
      <c r="R143" s="806" t="s">
        <v>548</v>
      </c>
      <c r="S143" s="807" t="s">
        <v>124</v>
      </c>
      <c r="T143" s="806" t="s">
        <v>549</v>
      </c>
      <c r="U143" s="808" t="str">
        <f>IF(S143="□","☑","□")</f>
        <v>☑</v>
      </c>
      <c r="V143" s="802" t="s">
        <v>283</v>
      </c>
      <c r="W143" s="803"/>
    </row>
    <row r="144" spans="1:23" ht="13.5" customHeight="1">
      <c r="A144" s="503" t="s">
        <v>284</v>
      </c>
      <c r="B144" s="1456">
        <f>⑨!$AY$8</f>
        <v>0</v>
      </c>
      <c r="C144" s="1457"/>
      <c r="D144" s="1457"/>
      <c r="E144" s="1458"/>
      <c r="F144" s="498"/>
      <c r="G144" s="498"/>
      <c r="H144" s="503" t="s">
        <v>284</v>
      </c>
      <c r="I144" s="1485"/>
      <c r="J144" s="1486"/>
      <c r="K144" s="1486"/>
      <c r="L144" s="1486"/>
      <c r="M144" s="1486"/>
      <c r="N144" s="1487"/>
      <c r="O144" s="498"/>
      <c r="P144" s="498"/>
      <c r="Q144" s="503" t="s">
        <v>284</v>
      </c>
      <c r="R144" s="1485"/>
      <c r="S144" s="1486"/>
      <c r="T144" s="1486"/>
      <c r="U144" s="1486"/>
      <c r="V144" s="1486"/>
      <c r="W144" s="1487"/>
    </row>
    <row r="145" spans="1:23" ht="13.5" customHeight="1">
      <c r="A145" s="504" t="s">
        <v>271</v>
      </c>
      <c r="B145" s="1468">
        <f>取説・目次!AL40</f>
        <v>0</v>
      </c>
      <c r="C145" s="1469"/>
      <c r="D145" s="1469"/>
      <c r="E145" s="1470"/>
      <c r="F145" s="498"/>
      <c r="G145" s="498"/>
      <c r="H145" s="504" t="s">
        <v>271</v>
      </c>
      <c r="I145" s="1485"/>
      <c r="J145" s="1486"/>
      <c r="K145" s="1486"/>
      <c r="L145" s="1486"/>
      <c r="M145" s="1486"/>
      <c r="N145" s="1487"/>
      <c r="O145" s="498"/>
      <c r="P145" s="498"/>
      <c r="Q145" s="504" t="s">
        <v>271</v>
      </c>
      <c r="R145" s="1485"/>
      <c r="S145" s="1486"/>
      <c r="T145" s="1486"/>
      <c r="U145" s="1486"/>
      <c r="V145" s="1486"/>
      <c r="W145" s="1487"/>
    </row>
    <row r="146" spans="1:23" ht="13.5" customHeight="1">
      <c r="A146" s="505" t="s">
        <v>285</v>
      </c>
      <c r="B146" s="1463" ph="1">
        <f>⑨!$BT$5</f>
        <v>0</v>
      </c>
      <c r="C146" s="1464"/>
      <c r="D146" s="1464"/>
      <c r="E146" s="1465"/>
      <c r="F146" s="506"/>
      <c r="G146" s="507"/>
      <c r="H146" s="505" t="s">
        <v>285</v>
      </c>
      <c r="I146" s="1489"/>
      <c r="J146" s="1490"/>
      <c r="K146" s="1490"/>
      <c r="L146" s="1490"/>
      <c r="M146" s="1490"/>
      <c r="N146" s="1491"/>
      <c r="O146" s="508"/>
      <c r="P146" s="507"/>
      <c r="Q146" s="505" t="s">
        <v>285</v>
      </c>
      <c r="R146" s="1489"/>
      <c r="S146" s="1490"/>
      <c r="T146" s="1490"/>
      <c r="U146" s="1490"/>
      <c r="V146" s="1490"/>
      <c r="W146" s="1491"/>
    </row>
    <row r="147" spans="1:23" ht="13.5" customHeight="1">
      <c r="A147" s="509" t="s">
        <v>273</v>
      </c>
      <c r="B147" s="1498">
        <f>取説・目次!AL42</f>
        <v>0</v>
      </c>
      <c r="C147" s="1499"/>
      <c r="D147" s="1499"/>
      <c r="E147" s="1500"/>
      <c r="F147" s="510"/>
      <c r="G147" s="511"/>
      <c r="H147" s="509" t="s">
        <v>273</v>
      </c>
      <c r="I147" s="1474"/>
      <c r="J147" s="1475"/>
      <c r="K147" s="1475"/>
      <c r="L147" s="1475"/>
      <c r="M147" s="1475"/>
      <c r="N147" s="1476"/>
      <c r="O147" s="510"/>
      <c r="P147" s="511"/>
      <c r="Q147" s="509" t="s">
        <v>273</v>
      </c>
      <c r="R147" s="1474"/>
      <c r="S147" s="1475"/>
      <c r="T147" s="1475"/>
      <c r="U147" s="1475"/>
      <c r="V147" s="1475"/>
      <c r="W147" s="1476"/>
    </row>
    <row r="148" spans="1:23" ht="13.5" customHeight="1">
      <c r="A148" s="512" t="s">
        <v>8</v>
      </c>
      <c r="B148" s="1459">
        <f>取説・目次!AL48</f>
        <v>0</v>
      </c>
      <c r="C148" s="1460"/>
      <c r="D148" s="1460"/>
      <c r="E148" s="1461"/>
      <c r="F148" s="513"/>
      <c r="G148" s="511"/>
      <c r="H148" s="512" t="s">
        <v>8</v>
      </c>
      <c r="I148" s="1479"/>
      <c r="J148" s="1480"/>
      <c r="K148" s="1480"/>
      <c r="L148" s="1480"/>
      <c r="M148" s="1480"/>
      <c r="N148" s="1481"/>
      <c r="O148" s="514"/>
      <c r="P148" s="515"/>
      <c r="Q148" s="512" t="s">
        <v>8</v>
      </c>
      <c r="R148" s="1479"/>
      <c r="S148" s="1480"/>
      <c r="T148" s="1480"/>
      <c r="U148" s="1480"/>
      <c r="V148" s="1480"/>
      <c r="W148" s="1481"/>
    </row>
    <row r="149" spans="1:23" ht="13.5" customHeight="1">
      <c r="A149" s="516" t="s">
        <v>286</v>
      </c>
      <c r="B149" s="1456" t="str">
        <f>⑨!$AY$12&amp;"　"&amp;⑨!$AY$13</f>
        <v>　0</v>
      </c>
      <c r="C149" s="1457"/>
      <c r="D149" s="1457"/>
      <c r="E149" s="1458"/>
      <c r="F149" s="498"/>
      <c r="G149" s="517"/>
      <c r="H149" s="516" t="s">
        <v>286</v>
      </c>
      <c r="I149" s="1482"/>
      <c r="J149" s="1483"/>
      <c r="K149" s="1483"/>
      <c r="L149" s="1483"/>
      <c r="M149" s="1483"/>
      <c r="N149" s="1484"/>
      <c r="O149" s="498"/>
      <c r="P149" s="517"/>
      <c r="Q149" s="516" t="s">
        <v>286</v>
      </c>
      <c r="R149" s="1482"/>
      <c r="S149" s="1483"/>
      <c r="T149" s="1483"/>
      <c r="U149" s="1483"/>
      <c r="V149" s="1483"/>
      <c r="W149" s="1484"/>
    </row>
    <row r="150" spans="1:23" ht="13.5" customHeight="1">
      <c r="A150" s="518" t="s">
        <v>287</v>
      </c>
      <c r="B150" s="1466">
        <f>⑨!$BA$14</f>
        <v>0</v>
      </c>
      <c r="C150" s="1467"/>
      <c r="D150" s="634" t="s">
        <v>288</v>
      </c>
      <c r="E150" s="636">
        <f>⑨!$BA$16</f>
        <v>0</v>
      </c>
      <c r="F150" s="498"/>
      <c r="G150" s="517"/>
      <c r="H150" s="518" t="s">
        <v>287</v>
      </c>
      <c r="I150" s="550"/>
      <c r="J150" s="805"/>
      <c r="K150" s="805"/>
      <c r="L150" s="805"/>
      <c r="M150" s="801" t="s">
        <v>288</v>
      </c>
      <c r="N150" s="551"/>
      <c r="O150" s="498"/>
      <c r="P150" s="517"/>
      <c r="Q150" s="518" t="s">
        <v>287</v>
      </c>
      <c r="R150" s="550"/>
      <c r="S150" s="805"/>
      <c r="T150" s="805"/>
      <c r="U150" s="805"/>
      <c r="V150" s="801" t="s">
        <v>288</v>
      </c>
      <c r="W150" s="551"/>
    </row>
    <row r="151" spans="1:23" ht="13.5" customHeight="1">
      <c r="A151" s="519"/>
      <c r="B151" s="519"/>
      <c r="C151" s="519"/>
      <c r="D151" s="519"/>
      <c r="E151" s="519"/>
      <c r="F151" s="498"/>
      <c r="G151" s="517"/>
      <c r="H151" s="519"/>
      <c r="I151" s="519"/>
      <c r="J151" s="519"/>
      <c r="K151" s="519"/>
      <c r="L151" s="519"/>
      <c r="M151" s="519"/>
      <c r="N151" s="519"/>
      <c r="O151" s="498"/>
      <c r="P151" s="517"/>
      <c r="Q151" s="519"/>
      <c r="R151" s="519"/>
      <c r="S151" s="519"/>
      <c r="T151" s="519"/>
      <c r="U151" s="519"/>
      <c r="V151" s="519"/>
      <c r="W151" s="519"/>
    </row>
    <row r="152" spans="1:23" ht="13.5" customHeight="1">
      <c r="A152" s="502" t="s">
        <v>281</v>
      </c>
      <c r="B152" s="1456">
        <f>⑩!$AY$5</f>
        <v>0</v>
      </c>
      <c r="C152" s="1457"/>
      <c r="D152" s="1457"/>
      <c r="E152" s="1458"/>
      <c r="F152" s="498"/>
      <c r="G152" s="515"/>
      <c r="H152" s="502" t="s">
        <v>281</v>
      </c>
      <c r="I152" s="1482"/>
      <c r="J152" s="1483"/>
      <c r="K152" s="1483"/>
      <c r="L152" s="1483"/>
      <c r="M152" s="1483"/>
      <c r="N152" s="1484"/>
      <c r="O152" s="498"/>
      <c r="P152" s="515"/>
      <c r="Q152" s="502" t="s">
        <v>281</v>
      </c>
      <c r="R152" s="1482"/>
      <c r="S152" s="1483"/>
      <c r="T152" s="1483"/>
      <c r="U152" s="1483"/>
      <c r="V152" s="1483"/>
      <c r="W152" s="1484"/>
    </row>
    <row r="153" spans="1:23" ht="13.5" customHeight="1">
      <c r="A153" s="502" t="s">
        <v>282</v>
      </c>
      <c r="B153" s="633" t="str">
        <f>IF(⑩!$BR$20&lt;&gt;0,"無□","無☑")</f>
        <v>無☑</v>
      </c>
      <c r="C153" s="633" t="str">
        <f>IF(B153="無□","有☑","有□")</f>
        <v>有□</v>
      </c>
      <c r="D153" s="1454" t="str">
        <f>"(番号)"&amp;⑩!BI20&amp;" "&amp;IF(取説・目次!AS44="特定","特-",IF(取説・目次!AS44="一般","般-",))&amp;取説・目次!AT44&amp;" 第"&amp;取説・目次!AV44&amp;"号"</f>
        <v>(番号)  第号</v>
      </c>
      <c r="E153" s="1455"/>
      <c r="F153" s="498"/>
      <c r="G153" s="515"/>
      <c r="H153" s="502" t="s">
        <v>282</v>
      </c>
      <c r="I153" s="806" t="s">
        <v>548</v>
      </c>
      <c r="J153" s="807" t="s">
        <v>124</v>
      </c>
      <c r="K153" s="806" t="s">
        <v>549</v>
      </c>
      <c r="L153" s="808" t="str">
        <f>IF(J153="□","☑","□")</f>
        <v>☑</v>
      </c>
      <c r="M153" s="802" t="s">
        <v>283</v>
      </c>
      <c r="N153" s="803"/>
      <c r="O153" s="498"/>
      <c r="P153" s="515"/>
      <c r="Q153" s="502" t="s">
        <v>282</v>
      </c>
      <c r="R153" s="806" t="s">
        <v>548</v>
      </c>
      <c r="S153" s="807" t="s">
        <v>124</v>
      </c>
      <c r="T153" s="806" t="s">
        <v>549</v>
      </c>
      <c r="U153" s="808" t="str">
        <f>IF(S153="□","☑","□")</f>
        <v>☑</v>
      </c>
      <c r="V153" s="802" t="s">
        <v>283</v>
      </c>
      <c r="W153" s="803"/>
    </row>
    <row r="154" spans="1:23" ht="13.5" customHeight="1">
      <c r="A154" s="503" t="s">
        <v>284</v>
      </c>
      <c r="B154" s="1456">
        <f>⑩!$AY$8</f>
        <v>0</v>
      </c>
      <c r="C154" s="1457"/>
      <c r="D154" s="1457"/>
      <c r="E154" s="1458"/>
      <c r="F154" s="498"/>
      <c r="G154" s="515"/>
      <c r="H154" s="503" t="s">
        <v>284</v>
      </c>
      <c r="I154" s="1485"/>
      <c r="J154" s="1486"/>
      <c r="K154" s="1486"/>
      <c r="L154" s="1486"/>
      <c r="M154" s="1486"/>
      <c r="N154" s="1487"/>
      <c r="O154" s="498"/>
      <c r="P154" s="515"/>
      <c r="Q154" s="503" t="s">
        <v>284</v>
      </c>
      <c r="R154" s="1485"/>
      <c r="S154" s="1486"/>
      <c r="T154" s="1486"/>
      <c r="U154" s="1486"/>
      <c r="V154" s="1486"/>
      <c r="W154" s="1487"/>
    </row>
    <row r="155" spans="1:23" ht="13.5" customHeight="1">
      <c r="A155" s="504" t="s">
        <v>271</v>
      </c>
      <c r="B155" s="1468">
        <f>取説・目次!AS40</f>
        <v>0</v>
      </c>
      <c r="C155" s="1469"/>
      <c r="D155" s="1469"/>
      <c r="E155" s="1470"/>
      <c r="F155" s="498"/>
      <c r="G155" s="515"/>
      <c r="H155" s="504" t="s">
        <v>271</v>
      </c>
      <c r="I155" s="1485"/>
      <c r="J155" s="1486"/>
      <c r="K155" s="1486"/>
      <c r="L155" s="1486"/>
      <c r="M155" s="1486"/>
      <c r="N155" s="1487"/>
      <c r="O155" s="498"/>
      <c r="P155" s="515"/>
      <c r="Q155" s="504" t="s">
        <v>271</v>
      </c>
      <c r="R155" s="1485"/>
      <c r="S155" s="1486"/>
      <c r="T155" s="1486"/>
      <c r="U155" s="1486"/>
      <c r="V155" s="1486"/>
      <c r="W155" s="1487"/>
    </row>
    <row r="156" spans="1:23" ht="13.5" customHeight="1">
      <c r="A156" s="505" t="s">
        <v>285</v>
      </c>
      <c r="B156" s="1463" ph="1">
        <f>⑩!$BT$5</f>
        <v>0</v>
      </c>
      <c r="C156" s="1464"/>
      <c r="D156" s="1464"/>
      <c r="E156" s="1465"/>
      <c r="F156" s="506"/>
      <c r="G156" s="520"/>
      <c r="H156" s="505" t="s">
        <v>285</v>
      </c>
      <c r="I156" s="1489"/>
      <c r="J156" s="1490"/>
      <c r="K156" s="1490"/>
      <c r="L156" s="1490"/>
      <c r="M156" s="1490"/>
      <c r="N156" s="1491"/>
      <c r="O156" s="508"/>
      <c r="P156" s="520"/>
      <c r="Q156" s="505" t="s">
        <v>285</v>
      </c>
      <c r="R156" s="1489"/>
      <c r="S156" s="1490"/>
      <c r="T156" s="1490"/>
      <c r="U156" s="1490"/>
      <c r="V156" s="1490"/>
      <c r="W156" s="1491"/>
    </row>
    <row r="157" spans="1:23" ht="13.5" customHeight="1">
      <c r="A157" s="509" t="s">
        <v>273</v>
      </c>
      <c r="B157" s="1498">
        <f>取説・目次!AS42</f>
        <v>0</v>
      </c>
      <c r="C157" s="1499"/>
      <c r="D157" s="1499"/>
      <c r="E157" s="1500"/>
      <c r="F157" s="510"/>
      <c r="G157" s="511"/>
      <c r="H157" s="509" t="s">
        <v>273</v>
      </c>
      <c r="I157" s="1474"/>
      <c r="J157" s="1475"/>
      <c r="K157" s="1475"/>
      <c r="L157" s="1475"/>
      <c r="M157" s="1475"/>
      <c r="N157" s="1476"/>
      <c r="O157" s="510"/>
      <c r="P157" s="511"/>
      <c r="Q157" s="509" t="s">
        <v>273</v>
      </c>
      <c r="R157" s="1474"/>
      <c r="S157" s="1475"/>
      <c r="T157" s="1475"/>
      <c r="U157" s="1475"/>
      <c r="V157" s="1475"/>
      <c r="W157" s="1476"/>
    </row>
    <row r="158" spans="1:23" ht="13.5" customHeight="1">
      <c r="A158" s="512" t="s">
        <v>8</v>
      </c>
      <c r="B158" s="1459">
        <f>取説・目次!AS48</f>
        <v>0</v>
      </c>
      <c r="C158" s="1460"/>
      <c r="D158" s="1460"/>
      <c r="E158" s="1461"/>
      <c r="F158" s="513"/>
      <c r="G158" s="511"/>
      <c r="H158" s="512" t="s">
        <v>8</v>
      </c>
      <c r="I158" s="1479"/>
      <c r="J158" s="1480"/>
      <c r="K158" s="1480"/>
      <c r="L158" s="1480"/>
      <c r="M158" s="1480"/>
      <c r="N158" s="1481"/>
      <c r="O158" s="514"/>
      <c r="P158" s="515"/>
      <c r="Q158" s="512" t="s">
        <v>8</v>
      </c>
      <c r="R158" s="1479"/>
      <c r="S158" s="1480"/>
      <c r="T158" s="1480"/>
      <c r="U158" s="1480"/>
      <c r="V158" s="1480"/>
      <c r="W158" s="1481"/>
    </row>
    <row r="159" spans="1:23" ht="13.5" customHeight="1">
      <c r="A159" s="516" t="s">
        <v>286</v>
      </c>
      <c r="B159" s="1456" t="str">
        <f>⑩!$AY$12&amp;"　"&amp;⑩!$AY$13</f>
        <v>　0</v>
      </c>
      <c r="C159" s="1457"/>
      <c r="D159" s="1457"/>
      <c r="E159" s="1458"/>
      <c r="F159" s="498"/>
      <c r="G159" s="517"/>
      <c r="H159" s="516" t="s">
        <v>286</v>
      </c>
      <c r="I159" s="1482"/>
      <c r="J159" s="1483"/>
      <c r="K159" s="1483"/>
      <c r="L159" s="1483"/>
      <c r="M159" s="1483"/>
      <c r="N159" s="1484"/>
      <c r="O159" s="498"/>
      <c r="P159" s="517"/>
      <c r="Q159" s="516" t="s">
        <v>286</v>
      </c>
      <c r="R159" s="1482"/>
      <c r="S159" s="1483"/>
      <c r="T159" s="1483"/>
      <c r="U159" s="1483"/>
      <c r="V159" s="1483"/>
      <c r="W159" s="1484"/>
    </row>
    <row r="160" spans="1:23" ht="13.5" customHeight="1">
      <c r="A160" s="518" t="s">
        <v>287</v>
      </c>
      <c r="B160" s="1466">
        <f>⑩!$BA$14</f>
        <v>0</v>
      </c>
      <c r="C160" s="1467"/>
      <c r="D160" s="634" t="s">
        <v>288</v>
      </c>
      <c r="E160" s="636">
        <f>⑩!$BA$16</f>
        <v>0</v>
      </c>
      <c r="F160" s="498"/>
      <c r="G160" s="517"/>
      <c r="H160" s="518" t="s">
        <v>287</v>
      </c>
      <c r="I160" s="550"/>
      <c r="J160" s="805"/>
      <c r="K160" s="805"/>
      <c r="L160" s="805"/>
      <c r="M160" s="801" t="s">
        <v>288</v>
      </c>
      <c r="N160" s="551"/>
      <c r="O160" s="498"/>
      <c r="P160" s="517"/>
      <c r="Q160" s="518" t="s">
        <v>287</v>
      </c>
      <c r="R160" s="550"/>
      <c r="S160" s="805"/>
      <c r="T160" s="805"/>
      <c r="U160" s="805"/>
      <c r="V160" s="801" t="s">
        <v>288</v>
      </c>
      <c r="W160" s="551"/>
    </row>
    <row r="161" spans="1:23" ht="13.5" customHeight="1">
      <c r="A161" s="519"/>
      <c r="B161" s="519"/>
      <c r="C161" s="519"/>
      <c r="D161" s="519"/>
      <c r="E161" s="519"/>
      <c r="F161" s="521"/>
      <c r="G161" s="522"/>
      <c r="H161" s="519"/>
      <c r="I161" s="519"/>
      <c r="J161" s="519"/>
      <c r="K161" s="519"/>
      <c r="L161" s="519"/>
      <c r="M161" s="519"/>
      <c r="N161" s="519"/>
      <c r="O161" s="521"/>
      <c r="P161" s="522"/>
      <c r="Q161" s="519"/>
      <c r="R161" s="519"/>
      <c r="S161" s="519"/>
      <c r="T161" s="519"/>
      <c r="U161" s="519"/>
      <c r="V161" s="519"/>
      <c r="W161" s="519"/>
    </row>
    <row r="162" spans="1:23" ht="13.5" customHeight="1">
      <c r="A162" s="502" t="s">
        <v>281</v>
      </c>
      <c r="B162" s="1456">
        <f>⑪!$AY$5</f>
        <v>0</v>
      </c>
      <c r="C162" s="1457"/>
      <c r="D162" s="1457"/>
      <c r="E162" s="1458"/>
      <c r="F162" s="498"/>
      <c r="G162" s="515"/>
      <c r="H162" s="502" t="s">
        <v>281</v>
      </c>
      <c r="I162" s="1482"/>
      <c r="J162" s="1483"/>
      <c r="K162" s="1483"/>
      <c r="L162" s="1483"/>
      <c r="M162" s="1483"/>
      <c r="N162" s="1484"/>
      <c r="O162" s="498"/>
      <c r="P162" s="515"/>
      <c r="Q162" s="502" t="s">
        <v>281</v>
      </c>
      <c r="R162" s="1482"/>
      <c r="S162" s="1483"/>
      <c r="T162" s="1483"/>
      <c r="U162" s="1483"/>
      <c r="V162" s="1483"/>
      <c r="W162" s="1484"/>
    </row>
    <row r="163" spans="1:23" ht="13.5" customHeight="1">
      <c r="A163" s="502" t="s">
        <v>282</v>
      </c>
      <c r="B163" s="633" t="str">
        <f>IF(⑪!$BR$20&lt;&gt;0,"無□","無☑")</f>
        <v>無☑</v>
      </c>
      <c r="C163" s="633" t="str">
        <f>IF(B163="無□","有☑","有□")</f>
        <v>有□</v>
      </c>
      <c r="D163" s="1454" t="str">
        <f>"(番号)"&amp;⑪!BI20&amp;" "&amp;IF(取説・目次!Q65="特定","特-",IF(取説・目次!Q65="一般","般-",))&amp;取説・目次!R65&amp;" 第"&amp;取説・目次!T65&amp;"号"</f>
        <v>(番号)  第号</v>
      </c>
      <c r="E163" s="1455"/>
      <c r="F163" s="498"/>
      <c r="G163" s="515"/>
      <c r="H163" s="502" t="s">
        <v>282</v>
      </c>
      <c r="I163" s="806" t="s">
        <v>548</v>
      </c>
      <c r="J163" s="807" t="s">
        <v>124</v>
      </c>
      <c r="K163" s="806" t="s">
        <v>549</v>
      </c>
      <c r="L163" s="808" t="str">
        <f>IF(J163="□","☑","□")</f>
        <v>☑</v>
      </c>
      <c r="M163" s="802" t="s">
        <v>283</v>
      </c>
      <c r="N163" s="803"/>
      <c r="O163" s="498"/>
      <c r="P163" s="515"/>
      <c r="Q163" s="502" t="s">
        <v>282</v>
      </c>
      <c r="R163" s="806" t="s">
        <v>548</v>
      </c>
      <c r="S163" s="807" t="s">
        <v>124</v>
      </c>
      <c r="T163" s="806" t="s">
        <v>549</v>
      </c>
      <c r="U163" s="808" t="str">
        <f>IF(S163="□","☑","□")</f>
        <v>☑</v>
      </c>
      <c r="V163" s="802" t="s">
        <v>283</v>
      </c>
      <c r="W163" s="803"/>
    </row>
    <row r="164" spans="1:23" ht="13.5" customHeight="1">
      <c r="A164" s="503" t="s">
        <v>284</v>
      </c>
      <c r="B164" s="1456">
        <f>⑪!$AY$8</f>
        <v>0</v>
      </c>
      <c r="C164" s="1457"/>
      <c r="D164" s="1457"/>
      <c r="E164" s="1458"/>
      <c r="F164" s="498"/>
      <c r="G164" s="515"/>
      <c r="H164" s="503" t="s">
        <v>284</v>
      </c>
      <c r="I164" s="1485"/>
      <c r="J164" s="1486"/>
      <c r="K164" s="1486"/>
      <c r="L164" s="1486"/>
      <c r="M164" s="1486"/>
      <c r="N164" s="1487"/>
      <c r="O164" s="498"/>
      <c r="P164" s="515"/>
      <c r="Q164" s="503" t="s">
        <v>284</v>
      </c>
      <c r="R164" s="1485"/>
      <c r="S164" s="1486"/>
      <c r="T164" s="1486"/>
      <c r="U164" s="1486"/>
      <c r="V164" s="1486"/>
      <c r="W164" s="1487"/>
    </row>
    <row r="165" spans="1:23" ht="13.5" customHeight="1">
      <c r="A165" s="504" t="s">
        <v>271</v>
      </c>
      <c r="B165" s="1468">
        <f>取説・目次!Q61</f>
        <v>0</v>
      </c>
      <c r="C165" s="1469"/>
      <c r="D165" s="1469"/>
      <c r="E165" s="1470"/>
      <c r="F165" s="498"/>
      <c r="G165" s="515"/>
      <c r="H165" s="504" t="s">
        <v>271</v>
      </c>
      <c r="I165" s="1485"/>
      <c r="J165" s="1486"/>
      <c r="K165" s="1486"/>
      <c r="L165" s="1486"/>
      <c r="M165" s="1486"/>
      <c r="N165" s="1487"/>
      <c r="O165" s="498"/>
      <c r="P165" s="515"/>
      <c r="Q165" s="504" t="s">
        <v>271</v>
      </c>
      <c r="R165" s="1485"/>
      <c r="S165" s="1486"/>
      <c r="T165" s="1486"/>
      <c r="U165" s="1486"/>
      <c r="V165" s="1486"/>
      <c r="W165" s="1487"/>
    </row>
    <row r="166" spans="1:23" ht="13.5" customHeight="1">
      <c r="A166" s="505" t="s">
        <v>285</v>
      </c>
      <c r="B166" s="1463" ph="1">
        <f>⑪!$BT$5</f>
        <v>0</v>
      </c>
      <c r="C166" s="1464"/>
      <c r="D166" s="1464"/>
      <c r="E166" s="1465"/>
      <c r="F166" s="506"/>
      <c r="G166" s="520"/>
      <c r="H166" s="505" t="s">
        <v>285</v>
      </c>
      <c r="I166" s="1489"/>
      <c r="J166" s="1490"/>
      <c r="K166" s="1490"/>
      <c r="L166" s="1490"/>
      <c r="M166" s="1490"/>
      <c r="N166" s="1491"/>
      <c r="O166" s="508"/>
      <c r="P166" s="520"/>
      <c r="Q166" s="505" t="s">
        <v>285</v>
      </c>
      <c r="R166" s="1489"/>
      <c r="S166" s="1490"/>
      <c r="T166" s="1490"/>
      <c r="U166" s="1490"/>
      <c r="V166" s="1490"/>
      <c r="W166" s="1491"/>
    </row>
    <row r="167" spans="1:23" ht="13.5" customHeight="1">
      <c r="A167" s="509" t="s">
        <v>273</v>
      </c>
      <c r="B167" s="1498">
        <f>取説・目次!Q63</f>
        <v>0</v>
      </c>
      <c r="C167" s="1499"/>
      <c r="D167" s="1499"/>
      <c r="E167" s="1500"/>
      <c r="F167" s="510"/>
      <c r="G167" s="511"/>
      <c r="H167" s="509" t="s">
        <v>273</v>
      </c>
      <c r="I167" s="1474"/>
      <c r="J167" s="1475"/>
      <c r="K167" s="1475"/>
      <c r="L167" s="1475"/>
      <c r="M167" s="1475"/>
      <c r="N167" s="1476"/>
      <c r="O167" s="510"/>
      <c r="P167" s="511"/>
      <c r="Q167" s="509" t="s">
        <v>273</v>
      </c>
      <c r="R167" s="1474"/>
      <c r="S167" s="1475"/>
      <c r="T167" s="1475"/>
      <c r="U167" s="1475"/>
      <c r="V167" s="1475"/>
      <c r="W167" s="1476"/>
    </row>
    <row r="168" spans="1:23" ht="13.5" customHeight="1">
      <c r="A168" s="512" t="s">
        <v>8</v>
      </c>
      <c r="B168" s="1459">
        <f>取説・目次!Q69</f>
        <v>0</v>
      </c>
      <c r="C168" s="1460"/>
      <c r="D168" s="1460"/>
      <c r="E168" s="1461"/>
      <c r="F168" s="513"/>
      <c r="G168" s="511"/>
      <c r="H168" s="512" t="s">
        <v>8</v>
      </c>
      <c r="I168" s="1479"/>
      <c r="J168" s="1480"/>
      <c r="K168" s="1480"/>
      <c r="L168" s="1480"/>
      <c r="M168" s="1480"/>
      <c r="N168" s="1481"/>
      <c r="O168" s="514"/>
      <c r="P168" s="515"/>
      <c r="Q168" s="512" t="s">
        <v>8</v>
      </c>
      <c r="R168" s="1479"/>
      <c r="S168" s="1480"/>
      <c r="T168" s="1480"/>
      <c r="U168" s="1480"/>
      <c r="V168" s="1480"/>
      <c r="W168" s="1481"/>
    </row>
    <row r="169" spans="1:23" ht="13.5" customHeight="1">
      <c r="A169" s="516" t="s">
        <v>286</v>
      </c>
      <c r="B169" s="1456" t="str">
        <f>⑪!$AY$12&amp;"　"&amp;⑪!$AY$13</f>
        <v>　0</v>
      </c>
      <c r="C169" s="1457"/>
      <c r="D169" s="1457"/>
      <c r="E169" s="1458"/>
      <c r="F169" s="498"/>
      <c r="G169" s="517"/>
      <c r="H169" s="516" t="s">
        <v>286</v>
      </c>
      <c r="I169" s="1482"/>
      <c r="J169" s="1483"/>
      <c r="K169" s="1483"/>
      <c r="L169" s="1483"/>
      <c r="M169" s="1483"/>
      <c r="N169" s="1484"/>
      <c r="O169" s="498"/>
      <c r="P169" s="517"/>
      <c r="Q169" s="516" t="s">
        <v>286</v>
      </c>
      <c r="R169" s="1482"/>
      <c r="S169" s="1483"/>
      <c r="T169" s="1483"/>
      <c r="U169" s="1483"/>
      <c r="V169" s="1483"/>
      <c r="W169" s="1484"/>
    </row>
    <row r="170" spans="1:23" ht="13.5" customHeight="1">
      <c r="A170" s="518" t="s">
        <v>287</v>
      </c>
      <c r="B170" s="1466">
        <f>⑪!$BA$14</f>
        <v>0</v>
      </c>
      <c r="C170" s="1467"/>
      <c r="D170" s="634" t="s">
        <v>288</v>
      </c>
      <c r="E170" s="636">
        <f>⑪!$BA$16</f>
        <v>0</v>
      </c>
      <c r="F170" s="498"/>
      <c r="G170" s="517"/>
      <c r="H170" s="518" t="s">
        <v>287</v>
      </c>
      <c r="I170" s="550"/>
      <c r="J170" s="805"/>
      <c r="K170" s="805"/>
      <c r="L170" s="805"/>
      <c r="M170" s="801" t="s">
        <v>288</v>
      </c>
      <c r="N170" s="551"/>
      <c r="O170" s="498"/>
      <c r="P170" s="517"/>
      <c r="Q170" s="518" t="s">
        <v>287</v>
      </c>
      <c r="R170" s="550"/>
      <c r="S170" s="805"/>
      <c r="T170" s="805"/>
      <c r="U170" s="805"/>
      <c r="V170" s="801" t="s">
        <v>288</v>
      </c>
      <c r="W170" s="551"/>
    </row>
    <row r="171" spans="1:23" ht="13.5" customHeight="1">
      <c r="A171" s="523"/>
      <c r="B171" s="523"/>
      <c r="C171" s="523"/>
      <c r="D171" s="523"/>
      <c r="E171" s="523"/>
      <c r="F171" s="521"/>
      <c r="G171" s="522"/>
      <c r="H171" s="523"/>
      <c r="I171" s="523"/>
      <c r="J171" s="523"/>
      <c r="K171" s="523"/>
      <c r="L171" s="523"/>
      <c r="M171" s="523"/>
      <c r="N171" s="523"/>
      <c r="O171" s="521"/>
      <c r="P171" s="522"/>
      <c r="Q171" s="523"/>
      <c r="R171" s="523"/>
      <c r="S171" s="523"/>
      <c r="T171" s="523"/>
      <c r="U171" s="523"/>
      <c r="V171" s="523"/>
      <c r="W171" s="523"/>
    </row>
    <row r="172" spans="1:23" ht="13.5" customHeight="1">
      <c r="A172" s="502" t="s">
        <v>281</v>
      </c>
      <c r="B172" s="1456">
        <f>⑫!$AY$5</f>
        <v>0</v>
      </c>
      <c r="C172" s="1457"/>
      <c r="D172" s="1457"/>
      <c r="E172" s="1458"/>
      <c r="F172" s="498"/>
      <c r="G172" s="515"/>
      <c r="H172" s="502" t="s">
        <v>281</v>
      </c>
      <c r="I172" s="1482"/>
      <c r="J172" s="1483"/>
      <c r="K172" s="1483"/>
      <c r="L172" s="1483"/>
      <c r="M172" s="1483"/>
      <c r="N172" s="1484"/>
      <c r="O172" s="498"/>
      <c r="P172" s="515"/>
      <c r="Q172" s="502" t="s">
        <v>281</v>
      </c>
      <c r="R172" s="1482"/>
      <c r="S172" s="1483"/>
      <c r="T172" s="1483"/>
      <c r="U172" s="1483"/>
      <c r="V172" s="1483"/>
      <c r="W172" s="1484"/>
    </row>
    <row r="173" spans="1:23" ht="13.5" customHeight="1">
      <c r="A173" s="502" t="s">
        <v>282</v>
      </c>
      <c r="B173" s="633" t="str">
        <f>IF(⑫!$BR$20&lt;&gt;0,"無□","無☑")</f>
        <v>無☑</v>
      </c>
      <c r="C173" s="633" t="str">
        <f>IF(B173="無□","有☑","有□")</f>
        <v>有□</v>
      </c>
      <c r="D173" s="1454" t="str">
        <f>"(番号)"&amp;⑫!BI20&amp;" "&amp;IF(取説・目次!X65="特定","特-",IF(取説・目次!X65="一般","般-",))&amp;取説・目次!Y65&amp;" 第"&amp;取説・目次!AA65&amp;"号"</f>
        <v>(番号)  第号</v>
      </c>
      <c r="E173" s="1455"/>
      <c r="F173" s="498"/>
      <c r="G173" s="515"/>
      <c r="H173" s="502" t="s">
        <v>282</v>
      </c>
      <c r="I173" s="806" t="s">
        <v>548</v>
      </c>
      <c r="J173" s="807" t="s">
        <v>124</v>
      </c>
      <c r="K173" s="806" t="s">
        <v>549</v>
      </c>
      <c r="L173" s="808" t="str">
        <f>IF(J173="□","☑","□")</f>
        <v>☑</v>
      </c>
      <c r="M173" s="802" t="s">
        <v>283</v>
      </c>
      <c r="N173" s="803"/>
      <c r="O173" s="498"/>
      <c r="P173" s="515"/>
      <c r="Q173" s="502" t="s">
        <v>282</v>
      </c>
      <c r="R173" s="806" t="s">
        <v>548</v>
      </c>
      <c r="S173" s="807" t="s">
        <v>124</v>
      </c>
      <c r="T173" s="806" t="s">
        <v>549</v>
      </c>
      <c r="U173" s="808" t="str">
        <f>IF(S173="□","☑","□")</f>
        <v>☑</v>
      </c>
      <c r="V173" s="802" t="s">
        <v>283</v>
      </c>
      <c r="W173" s="803"/>
    </row>
    <row r="174" spans="1:23" ht="13.5" customHeight="1">
      <c r="A174" s="503" t="s">
        <v>284</v>
      </c>
      <c r="B174" s="1456">
        <f>⑫!$AY$8</f>
        <v>0</v>
      </c>
      <c r="C174" s="1457"/>
      <c r="D174" s="1457"/>
      <c r="E174" s="1458"/>
      <c r="F174" s="498"/>
      <c r="G174" s="515"/>
      <c r="H174" s="503" t="s">
        <v>284</v>
      </c>
      <c r="I174" s="1485"/>
      <c r="J174" s="1486"/>
      <c r="K174" s="1486"/>
      <c r="L174" s="1486"/>
      <c r="M174" s="1486"/>
      <c r="N174" s="1487"/>
      <c r="O174" s="498"/>
      <c r="P174" s="515"/>
      <c r="Q174" s="503" t="s">
        <v>284</v>
      </c>
      <c r="R174" s="1485"/>
      <c r="S174" s="1486"/>
      <c r="T174" s="1486"/>
      <c r="U174" s="1486"/>
      <c r="V174" s="1486"/>
      <c r="W174" s="1487"/>
    </row>
    <row r="175" spans="1:23" ht="13.5" customHeight="1">
      <c r="A175" s="504" t="s">
        <v>271</v>
      </c>
      <c r="B175" s="1468">
        <f>取説・目次!X61</f>
        <v>0</v>
      </c>
      <c r="C175" s="1469"/>
      <c r="D175" s="1469"/>
      <c r="E175" s="1470"/>
      <c r="F175" s="498"/>
      <c r="G175" s="515"/>
      <c r="H175" s="504" t="s">
        <v>271</v>
      </c>
      <c r="I175" s="1485"/>
      <c r="J175" s="1486"/>
      <c r="K175" s="1486"/>
      <c r="L175" s="1486"/>
      <c r="M175" s="1486"/>
      <c r="N175" s="1487"/>
      <c r="O175" s="498"/>
      <c r="P175" s="515"/>
      <c r="Q175" s="504" t="s">
        <v>271</v>
      </c>
      <c r="R175" s="1485"/>
      <c r="S175" s="1486"/>
      <c r="T175" s="1486"/>
      <c r="U175" s="1486"/>
      <c r="V175" s="1486"/>
      <c r="W175" s="1487"/>
    </row>
    <row r="176" spans="1:23" ht="13.5" customHeight="1">
      <c r="A176" s="505" t="s">
        <v>285</v>
      </c>
      <c r="B176" s="1463" ph="1">
        <f>⑫!$BT$5</f>
        <v>0</v>
      </c>
      <c r="C176" s="1464"/>
      <c r="D176" s="1464"/>
      <c r="E176" s="1465"/>
      <c r="F176" s="506"/>
      <c r="G176" s="520"/>
      <c r="H176" s="505" t="s">
        <v>285</v>
      </c>
      <c r="I176" s="1489"/>
      <c r="J176" s="1490"/>
      <c r="K176" s="1490"/>
      <c r="L176" s="1490"/>
      <c r="M176" s="1490"/>
      <c r="N176" s="1491"/>
      <c r="O176" s="508"/>
      <c r="P176" s="520"/>
      <c r="Q176" s="505" t="s">
        <v>285</v>
      </c>
      <c r="R176" s="1489"/>
      <c r="S176" s="1490"/>
      <c r="T176" s="1490"/>
      <c r="U176" s="1490"/>
      <c r="V176" s="1490"/>
      <c r="W176" s="1491"/>
    </row>
    <row r="177" spans="1:24" ht="13.5" customHeight="1">
      <c r="A177" s="509" t="s">
        <v>273</v>
      </c>
      <c r="B177" s="1498">
        <f>取説・目次!X63</f>
        <v>0</v>
      </c>
      <c r="C177" s="1499"/>
      <c r="D177" s="1499"/>
      <c r="E177" s="1500"/>
      <c r="F177" s="524"/>
      <c r="G177" s="525"/>
      <c r="H177" s="509" t="s">
        <v>273</v>
      </c>
      <c r="I177" s="1474"/>
      <c r="J177" s="1475"/>
      <c r="K177" s="1475"/>
      <c r="L177" s="1475"/>
      <c r="M177" s="1475"/>
      <c r="N177" s="1476"/>
      <c r="O177" s="524"/>
      <c r="P177" s="525"/>
      <c r="Q177" s="509" t="s">
        <v>273</v>
      </c>
      <c r="R177" s="1474"/>
      <c r="S177" s="1475"/>
      <c r="T177" s="1475"/>
      <c r="U177" s="1475"/>
      <c r="V177" s="1475"/>
      <c r="W177" s="1476"/>
    </row>
    <row r="178" spans="1:24" ht="13.5" customHeight="1">
      <c r="A178" s="512" t="s">
        <v>8</v>
      </c>
      <c r="B178" s="1459">
        <f>取説・目次!X69</f>
        <v>0</v>
      </c>
      <c r="C178" s="1460"/>
      <c r="D178" s="1460"/>
      <c r="E178" s="1461"/>
      <c r="F178" s="514"/>
      <c r="G178" s="511"/>
      <c r="H178" s="512" t="s">
        <v>8</v>
      </c>
      <c r="I178" s="1479"/>
      <c r="J178" s="1480"/>
      <c r="K178" s="1480"/>
      <c r="L178" s="1480"/>
      <c r="M178" s="1480"/>
      <c r="N178" s="1481"/>
      <c r="O178" s="514"/>
      <c r="P178" s="511"/>
      <c r="Q178" s="512" t="s">
        <v>8</v>
      </c>
      <c r="R178" s="1479"/>
      <c r="S178" s="1480"/>
      <c r="T178" s="1480"/>
      <c r="U178" s="1480"/>
      <c r="V178" s="1480"/>
      <c r="W178" s="1481"/>
    </row>
    <row r="179" spans="1:24" ht="13.5" customHeight="1">
      <c r="A179" s="516" t="s">
        <v>286</v>
      </c>
      <c r="B179" s="1456" t="str">
        <f>⑫!$AY$12&amp;"　"&amp;⑫!$AY$13</f>
        <v>　0</v>
      </c>
      <c r="C179" s="1457"/>
      <c r="D179" s="1457"/>
      <c r="E179" s="1458"/>
      <c r="F179" s="498"/>
      <c r="G179" s="498"/>
      <c r="H179" s="516" t="s">
        <v>286</v>
      </c>
      <c r="I179" s="1482"/>
      <c r="J179" s="1483"/>
      <c r="K179" s="1483"/>
      <c r="L179" s="1483"/>
      <c r="M179" s="1483"/>
      <c r="N179" s="1484"/>
      <c r="O179" s="498"/>
      <c r="P179" s="498"/>
      <c r="Q179" s="516" t="s">
        <v>286</v>
      </c>
      <c r="R179" s="1482"/>
      <c r="S179" s="1483"/>
      <c r="T179" s="1483"/>
      <c r="U179" s="1483"/>
      <c r="V179" s="1483"/>
      <c r="W179" s="1484"/>
    </row>
    <row r="180" spans="1:24" ht="13.5" customHeight="1">
      <c r="A180" s="518" t="s">
        <v>287</v>
      </c>
      <c r="B180" s="1466">
        <f>⑫!$BA$14</f>
        <v>0</v>
      </c>
      <c r="C180" s="1467"/>
      <c r="D180" s="634" t="s">
        <v>288</v>
      </c>
      <c r="E180" s="636">
        <f>⑫!$BA$16</f>
        <v>0</v>
      </c>
      <c r="F180" s="498"/>
      <c r="G180" s="498"/>
      <c r="H180" s="518" t="s">
        <v>287</v>
      </c>
      <c r="I180" s="550"/>
      <c r="J180" s="805"/>
      <c r="K180" s="805"/>
      <c r="L180" s="805"/>
      <c r="M180" s="801" t="s">
        <v>288</v>
      </c>
      <c r="N180" s="551"/>
      <c r="O180" s="498"/>
      <c r="P180" s="498"/>
      <c r="Q180" s="518" t="s">
        <v>287</v>
      </c>
      <c r="R180" s="550"/>
      <c r="S180" s="805"/>
      <c r="T180" s="805"/>
      <c r="U180" s="805"/>
      <c r="V180" s="801" t="s">
        <v>288</v>
      </c>
      <c r="W180" s="551"/>
    </row>
    <row r="181" spans="1:24" ht="13.5" customHeight="1">
      <c r="A181" s="526" t="s">
        <v>289</v>
      </c>
      <c r="B181" s="526"/>
      <c r="C181" s="519"/>
      <c r="D181" s="519"/>
      <c r="E181" s="519"/>
      <c r="F181" s="521"/>
      <c r="G181" s="521"/>
      <c r="H181" s="519"/>
      <c r="I181" s="519"/>
      <c r="J181" s="519"/>
      <c r="K181" s="519"/>
      <c r="L181" s="519"/>
      <c r="M181" s="519"/>
      <c r="N181" s="519"/>
      <c r="O181" s="521"/>
      <c r="P181" s="521"/>
      <c r="Q181" s="519"/>
      <c r="R181" s="519"/>
      <c r="S181" s="519"/>
      <c r="T181" s="519"/>
      <c r="U181" s="519"/>
      <c r="V181" s="519"/>
      <c r="W181" s="519"/>
    </row>
    <row r="182" spans="1:24" ht="11.25" customHeight="1">
      <c r="A182" s="519" t="s">
        <v>290</v>
      </c>
      <c r="B182" s="1451" t="s">
        <v>550</v>
      </c>
      <c r="C182" s="1451"/>
      <c r="D182" s="1451"/>
      <c r="E182" s="1451"/>
      <c r="F182" s="1451"/>
      <c r="G182" s="1451"/>
      <c r="H182" s="1451"/>
      <c r="I182" s="1451"/>
      <c r="J182" s="1451"/>
      <c r="K182" s="1451"/>
      <c r="L182" s="1451"/>
      <c r="M182" s="1451"/>
      <c r="N182" s="1451"/>
      <c r="O182" s="1451"/>
      <c r="P182" s="1451"/>
      <c r="Q182" s="1451"/>
      <c r="R182" s="1451"/>
      <c r="S182" s="1451"/>
      <c r="T182" s="1451"/>
      <c r="U182" s="1451"/>
      <c r="V182" s="1451"/>
      <c r="W182" s="1451"/>
    </row>
    <row r="183" spans="1:24" ht="12" customHeight="1">
      <c r="A183" s="519" t="s">
        <v>291</v>
      </c>
      <c r="B183" s="810" t="s">
        <v>292</v>
      </c>
      <c r="D183" s="809"/>
      <c r="E183" s="809"/>
      <c r="F183" s="526"/>
      <c r="G183" s="526"/>
      <c r="O183" s="521"/>
      <c r="P183" s="521"/>
      <c r="Q183" s="519"/>
      <c r="R183" s="519"/>
      <c r="S183" s="519"/>
      <c r="T183" s="519"/>
      <c r="U183" s="519"/>
      <c r="V183" s="519"/>
      <c r="W183" s="527"/>
    </row>
    <row r="184" spans="1:24" ht="15" customHeight="1">
      <c r="A184" s="1477" t="s">
        <v>463</v>
      </c>
      <c r="B184" s="1477"/>
      <c r="C184" s="1477"/>
      <c r="D184" s="1477"/>
      <c r="E184" s="1477"/>
      <c r="F184" s="1477"/>
      <c r="G184" s="1477"/>
      <c r="H184" s="1477"/>
      <c r="I184" s="1477"/>
      <c r="J184" s="1477"/>
      <c r="K184" s="1477"/>
      <c r="L184" s="1477"/>
      <c r="M184" s="1477"/>
      <c r="N184" s="1477"/>
      <c r="O184" s="1477"/>
      <c r="P184" s="1477"/>
      <c r="Q184" s="1477"/>
      <c r="R184" s="1477"/>
      <c r="S184" s="1477"/>
      <c r="T184" s="1477"/>
      <c r="U184" s="1477"/>
      <c r="V184" s="1477"/>
      <c r="W184" s="1477"/>
    </row>
    <row r="185" spans="1:24" ht="10.5" customHeight="1">
      <c r="A185" s="528" t="s">
        <v>294</v>
      </c>
      <c r="B185" s="528"/>
      <c r="C185" s="528"/>
      <c r="D185" s="528"/>
      <c r="E185" s="528"/>
      <c r="F185" s="528"/>
      <c r="G185" s="528"/>
      <c r="H185" s="528"/>
      <c r="I185" s="528"/>
      <c r="J185" s="528"/>
      <c r="K185" s="528"/>
      <c r="L185" s="528"/>
      <c r="M185" s="528"/>
      <c r="N185" s="528"/>
      <c r="O185" s="528"/>
      <c r="P185" s="528"/>
      <c r="Q185" s="528"/>
      <c r="R185" s="528"/>
      <c r="S185" s="528"/>
      <c r="T185" s="528"/>
      <c r="U185" s="528"/>
      <c r="V185" s="528"/>
      <c r="W185" s="528"/>
    </row>
    <row r="186" spans="1:24">
      <c r="A186" s="528"/>
      <c r="B186" s="528"/>
      <c r="C186" s="523"/>
      <c r="D186" s="523"/>
      <c r="E186" s="523"/>
      <c r="F186" s="523"/>
      <c r="G186" s="523"/>
      <c r="H186" s="523"/>
      <c r="I186" s="523"/>
      <c r="J186" s="523"/>
      <c r="K186" s="523"/>
      <c r="L186" s="523"/>
      <c r="M186" s="523"/>
      <c r="N186" s="523"/>
      <c r="O186" s="523"/>
      <c r="P186" s="523"/>
      <c r="Q186" s="523"/>
      <c r="R186" s="523"/>
      <c r="S186" s="523"/>
      <c r="T186" s="523"/>
      <c r="U186" s="523"/>
      <c r="V186" s="523"/>
      <c r="W186" s="523"/>
    </row>
    <row r="187" spans="1:24" ht="17.25">
      <c r="A187" s="490"/>
      <c r="B187" s="490"/>
      <c r="X187" s="595" t="s">
        <v>383</v>
      </c>
    </row>
    <row r="188" spans="1:24" ht="30" customHeight="1">
      <c r="E188" s="1488" t="s">
        <v>266</v>
      </c>
      <c r="F188" s="1488"/>
      <c r="G188" s="1488"/>
      <c r="H188" s="1488"/>
      <c r="I188" s="1488"/>
      <c r="J188" s="1488"/>
      <c r="K188" s="1488"/>
      <c r="L188" s="1488"/>
      <c r="M188" s="1488"/>
      <c r="N188" s="1488"/>
      <c r="O188" s="552"/>
      <c r="P188" s="811" t="s">
        <v>304</v>
      </c>
      <c r="Q188" s="642"/>
      <c r="R188" s="523" t="s">
        <v>305</v>
      </c>
      <c r="S188" s="553"/>
      <c r="T188" s="553"/>
      <c r="U188" s="553"/>
      <c r="V188" s="492"/>
      <c r="W188" s="492"/>
    </row>
    <row r="189" spans="1:24">
      <c r="A189" s="493" t="s">
        <v>267</v>
      </c>
      <c r="B189" s="493"/>
      <c r="C189" s="493"/>
      <c r="D189" s="493"/>
      <c r="E189" s="493"/>
      <c r="F189" s="493"/>
      <c r="G189" s="493"/>
      <c r="H189" s="493"/>
      <c r="I189" s="493"/>
      <c r="J189" s="493"/>
      <c r="K189" s="493"/>
      <c r="L189" s="493"/>
      <c r="M189" s="493"/>
      <c r="N189" s="493"/>
      <c r="O189" s="493"/>
      <c r="P189" s="493"/>
    </row>
    <row r="190" spans="1:24" ht="21" customHeight="1">
      <c r="A190" s="523" t="str">
        <f>IF(取説・目次!G223="甲府地区広域行政事務組合","甲府地区広域行政事務組合　管理者","甲 府 市 長")</f>
        <v>甲 府 市 長</v>
      </c>
      <c r="B190" s="523"/>
      <c r="C190" s="523"/>
      <c r="D190" s="523"/>
      <c r="E190" s="493"/>
      <c r="F190" s="493"/>
      <c r="G190" s="493"/>
      <c r="H190" s="493"/>
      <c r="I190" s="493"/>
      <c r="J190" s="493"/>
      <c r="K190" s="493"/>
      <c r="L190" s="493"/>
      <c r="M190" s="493"/>
      <c r="N190" s="493"/>
      <c r="O190" s="493"/>
      <c r="P190" s="493"/>
      <c r="Q190" s="637"/>
      <c r="R190" s="1513" t="s">
        <v>466</v>
      </c>
      <c r="S190" s="1513"/>
      <c r="T190" s="1513"/>
      <c r="U190" s="1513"/>
      <c r="V190" s="1513"/>
      <c r="W190" s="1513"/>
    </row>
    <row r="191" spans="1:24">
      <c r="A191" s="493"/>
      <c r="B191" s="493"/>
      <c r="C191" s="495"/>
      <c r="D191" s="495"/>
      <c r="E191" s="493"/>
      <c r="F191" s="493"/>
      <c r="G191" s="493"/>
      <c r="H191" s="493"/>
      <c r="I191" s="493"/>
      <c r="J191" s="493"/>
      <c r="K191" s="493"/>
      <c r="L191" s="493"/>
      <c r="M191" s="493"/>
      <c r="N191" s="493"/>
      <c r="O191" s="493"/>
      <c r="P191" s="493"/>
      <c r="Q191" s="494"/>
      <c r="R191" s="494"/>
      <c r="S191" s="494"/>
      <c r="T191" s="494"/>
      <c r="U191" s="494"/>
      <c r="V191" s="494"/>
      <c r="W191" s="494"/>
    </row>
    <row r="192" spans="1:24" ht="18.75" customHeight="1">
      <c r="C192" s="493"/>
      <c r="D192" s="493"/>
      <c r="E192" s="493"/>
      <c r="F192" s="493"/>
      <c r="G192" s="493"/>
      <c r="I192" s="496" t="s">
        <v>268</v>
      </c>
      <c r="J192" s="496"/>
      <c r="K192" s="496"/>
      <c r="L192" s="496"/>
      <c r="M192" s="1510" t="s">
        <v>295</v>
      </c>
      <c r="N192" s="1510"/>
      <c r="O192" s="1510"/>
      <c r="P192" s="1511" t="str">
        <f>$P$6</f>
        <v>甲府市○-○-○</v>
      </c>
      <c r="Q192" s="1511"/>
      <c r="R192" s="1511"/>
      <c r="S192" s="1511"/>
      <c r="T192" s="1511"/>
      <c r="U192" s="1511"/>
      <c r="V192" s="1511"/>
      <c r="W192" s="1511"/>
    </row>
    <row r="193" spans="1:23" ht="21" customHeight="1">
      <c r="A193" s="493"/>
      <c r="B193" s="493"/>
      <c r="C193" s="493"/>
      <c r="D193" s="493"/>
      <c r="E193" s="493"/>
      <c r="F193" s="493"/>
      <c r="G193" s="493"/>
      <c r="H193" s="493"/>
      <c r="M193" s="1508" t="s">
        <v>269</v>
      </c>
      <c r="N193" s="1508"/>
      <c r="O193" s="1508"/>
      <c r="P193" s="1512" t="str">
        <f>$P$7</f>
        <v>株式会社 甲府工務店</v>
      </c>
      <c r="Q193" s="1512"/>
      <c r="R193" s="1512"/>
      <c r="S193" s="1512"/>
      <c r="T193" s="1512"/>
      <c r="U193" s="1512"/>
      <c r="V193" s="1512"/>
      <c r="W193" s="497" t="s">
        <v>270</v>
      </c>
    </row>
    <row r="194" spans="1:23" s="544" customFormat="1" ht="14.25" customHeight="1">
      <c r="A194" s="543"/>
      <c r="B194" s="543"/>
      <c r="C194" s="543"/>
      <c r="D194" s="543"/>
      <c r="E194" s="543"/>
      <c r="F194" s="543"/>
      <c r="G194" s="543"/>
      <c r="H194" s="543"/>
      <c r="M194" s="1504" t="s">
        <v>271</v>
      </c>
      <c r="N194" s="1504"/>
      <c r="O194" s="1504"/>
      <c r="P194" s="1505" t="str">
        <f>$P$8</f>
        <v>こうふ　たろう</v>
      </c>
      <c r="Q194" s="1505"/>
      <c r="R194" s="1505"/>
      <c r="S194" s="1505"/>
      <c r="T194" s="1505"/>
      <c r="U194" s="1505"/>
      <c r="V194" s="1505"/>
      <c r="W194" s="1505"/>
    </row>
    <row r="195" spans="1:23" s="542" customFormat="1" ht="15" customHeight="1">
      <c r="A195" s="541"/>
      <c r="B195" s="541"/>
      <c r="C195" s="541"/>
      <c r="D195" s="541"/>
      <c r="E195" s="541"/>
      <c r="F195" s="541"/>
      <c r="G195" s="541"/>
      <c r="H195" s="541"/>
      <c r="M195" s="1506" t="s">
        <v>272</v>
      </c>
      <c r="N195" s="1506"/>
      <c r="O195" s="1506"/>
      <c r="P195" s="1507" t="str">
        <f>$P$9</f>
        <v>代表取締役　甲府 太郎</v>
      </c>
      <c r="Q195" s="1507"/>
      <c r="R195" s="1507"/>
      <c r="S195" s="1507"/>
      <c r="T195" s="1507"/>
      <c r="U195" s="1507"/>
      <c r="V195" s="1507"/>
      <c r="W195" s="1507"/>
    </row>
    <row r="196" spans="1:23" ht="17.25" customHeight="1">
      <c r="A196" s="493"/>
      <c r="B196" s="493"/>
      <c r="C196" s="493"/>
      <c r="D196" s="493"/>
      <c r="E196" s="493"/>
      <c r="F196" s="493"/>
      <c r="G196" s="493"/>
      <c r="H196" s="493"/>
      <c r="M196" s="1508" t="s">
        <v>273</v>
      </c>
      <c r="N196" s="1508"/>
      <c r="O196" s="1508"/>
      <c r="P196" s="1514">
        <f>$P$10</f>
        <v>29406</v>
      </c>
      <c r="Q196" s="1514"/>
      <c r="R196" s="1514"/>
      <c r="S196" s="1514"/>
      <c r="T196" s="1514"/>
      <c r="U196" s="1514"/>
      <c r="V196" s="1514"/>
      <c r="W196" s="1514"/>
    </row>
    <row r="197" spans="1:23" ht="18.75" customHeight="1">
      <c r="C197" s="1503" t="s">
        <v>274</v>
      </c>
      <c r="D197" s="1503"/>
      <c r="E197" s="1503"/>
      <c r="F197" s="1503" t="str">
        <f>$F$11</f>
        <v>(建築工)契約第000001号</v>
      </c>
      <c r="G197" s="1503"/>
      <c r="H197" s="1503"/>
      <c r="I197" s="1503"/>
      <c r="J197" s="1503"/>
      <c r="K197" s="1503"/>
      <c r="L197" s="1503"/>
      <c r="M197" s="1503"/>
      <c r="N197" s="1503"/>
      <c r="O197" s="1503"/>
      <c r="P197" s="1503"/>
      <c r="Q197" s="1503"/>
      <c r="R197" s="1503"/>
      <c r="S197" s="1503"/>
      <c r="T197" s="1503"/>
      <c r="U197" s="1503"/>
      <c r="V197" s="1503"/>
      <c r="W197" s="498"/>
    </row>
    <row r="198" spans="1:23" ht="18.75" customHeight="1">
      <c r="C198" s="1462" t="s">
        <v>275</v>
      </c>
      <c r="D198" s="1462"/>
      <c r="E198" s="1462"/>
      <c r="F198" s="1462" t="str">
        <f>$F$12</f>
        <v>○○○○○○工事</v>
      </c>
      <c r="G198" s="1462"/>
      <c r="H198" s="1462"/>
      <c r="I198" s="1462"/>
      <c r="J198" s="1462"/>
      <c r="K198" s="1462"/>
      <c r="L198" s="1462"/>
      <c r="M198" s="1462"/>
      <c r="N198" s="1462"/>
      <c r="O198" s="1462"/>
      <c r="P198" s="1462"/>
      <c r="Q198" s="1462"/>
      <c r="R198" s="1462"/>
      <c r="S198" s="1462"/>
      <c r="T198" s="1462"/>
      <c r="U198" s="1462"/>
      <c r="V198" s="1462"/>
      <c r="W198" s="498"/>
    </row>
    <row r="199" spans="1:23" ht="18.75" customHeight="1">
      <c r="C199" s="1462" t="s">
        <v>276</v>
      </c>
      <c r="D199" s="1462"/>
      <c r="E199" s="1462"/>
      <c r="F199" s="1462" t="str">
        <f>$F$13</f>
        <v>甲府市○○-○-○</v>
      </c>
      <c r="G199" s="1462"/>
      <c r="H199" s="1462"/>
      <c r="I199" s="1462"/>
      <c r="J199" s="1462"/>
      <c r="K199" s="1462"/>
      <c r="L199" s="1462"/>
      <c r="M199" s="1462"/>
      <c r="N199" s="1462"/>
      <c r="O199" s="1462"/>
      <c r="P199" s="1462"/>
      <c r="Q199" s="1462"/>
      <c r="R199" s="1462"/>
      <c r="S199" s="1462"/>
      <c r="T199" s="1462"/>
      <c r="U199" s="1462"/>
      <c r="V199" s="1462"/>
      <c r="W199" s="498"/>
    </row>
    <row r="200" spans="1:23" ht="18.75" customHeight="1">
      <c r="C200" s="499" t="s">
        <v>277</v>
      </c>
      <c r="D200" s="499"/>
      <c r="E200" s="500"/>
      <c r="F200" s="1452">
        <f>$F$14</f>
        <v>44288</v>
      </c>
      <c r="G200" s="1452"/>
      <c r="H200" s="1452"/>
      <c r="I200" s="1452"/>
      <c r="J200" s="1453"/>
      <c r="K200" s="1453"/>
      <c r="L200" s="1453"/>
      <c r="M200" s="540" t="s">
        <v>235</v>
      </c>
      <c r="N200" s="1478">
        <f>$N$14</f>
        <v>44289</v>
      </c>
      <c r="O200" s="1478"/>
      <c r="P200" s="1478"/>
      <c r="Q200" s="1478"/>
      <c r="R200" s="499"/>
      <c r="S200" s="499"/>
      <c r="T200" s="499"/>
      <c r="U200" s="499"/>
      <c r="V200" s="499"/>
      <c r="W200" s="498"/>
    </row>
    <row r="201" spans="1:23">
      <c r="A201" s="498"/>
      <c r="B201" s="498"/>
      <c r="C201" s="498"/>
      <c r="D201" s="498"/>
      <c r="E201" s="498"/>
      <c r="F201" s="498"/>
      <c r="G201" s="498"/>
      <c r="H201" s="498"/>
      <c r="I201" s="498"/>
      <c r="J201" s="498"/>
      <c r="K201" s="498"/>
      <c r="L201" s="498"/>
      <c r="M201" s="498"/>
      <c r="N201" s="498"/>
      <c r="O201" s="498"/>
      <c r="P201" s="498"/>
      <c r="Q201" s="501"/>
      <c r="R201" s="501"/>
      <c r="S201" s="501"/>
      <c r="T201" s="501"/>
      <c r="U201" s="501"/>
      <c r="V201" s="501"/>
      <c r="W201" s="501"/>
    </row>
    <row r="202" spans="1:23" ht="2.25" customHeight="1">
      <c r="C202" s="1501"/>
      <c r="D202" s="1501"/>
      <c r="E202" s="1501"/>
      <c r="F202" s="1501"/>
      <c r="G202" s="1501"/>
      <c r="H202" s="1501"/>
      <c r="I202" s="1501"/>
      <c r="J202" s="1501"/>
      <c r="K202" s="1501"/>
      <c r="L202" s="1501"/>
      <c r="M202" s="1501"/>
      <c r="N202" s="1501"/>
      <c r="O202" s="1501"/>
      <c r="P202" s="1501"/>
      <c r="Q202" s="1501"/>
      <c r="R202" s="1501"/>
      <c r="S202" s="1501"/>
      <c r="T202" s="1501"/>
      <c r="U202" s="1501"/>
      <c r="V202" s="1501"/>
      <c r="W202" s="1501"/>
    </row>
    <row r="203" spans="1:23" ht="22.5" customHeight="1">
      <c r="A203" s="1502" t="s">
        <v>278</v>
      </c>
      <c r="B203" s="1502"/>
      <c r="C203" s="1502"/>
      <c r="D203" s="1502"/>
      <c r="E203" s="1502"/>
      <c r="F203" s="501"/>
      <c r="G203" s="501"/>
      <c r="H203" s="1502" t="s">
        <v>279</v>
      </c>
      <c r="I203" s="1502"/>
      <c r="J203" s="1502"/>
      <c r="K203" s="1502"/>
      <c r="L203" s="1502"/>
      <c r="M203" s="1502"/>
      <c r="N203" s="1502"/>
      <c r="O203" s="501"/>
      <c r="P203" s="501"/>
      <c r="Q203" s="1502" t="s">
        <v>280</v>
      </c>
      <c r="R203" s="1502"/>
      <c r="S203" s="1502"/>
      <c r="T203" s="1502"/>
      <c r="U203" s="1502"/>
      <c r="V203" s="1502"/>
      <c r="W203" s="1502"/>
    </row>
    <row r="204" spans="1:23" ht="13.5" customHeight="1">
      <c r="A204" s="502" t="s">
        <v>281</v>
      </c>
      <c r="B204" s="1456">
        <f>⑬!$AY$5</f>
        <v>0</v>
      </c>
      <c r="C204" s="1457"/>
      <c r="D204" s="1457"/>
      <c r="E204" s="1458"/>
      <c r="F204" s="498"/>
      <c r="G204" s="498"/>
      <c r="H204" s="502" t="s">
        <v>281</v>
      </c>
      <c r="I204" s="1482"/>
      <c r="J204" s="1483"/>
      <c r="K204" s="1483"/>
      <c r="L204" s="1483"/>
      <c r="M204" s="1483"/>
      <c r="N204" s="1484"/>
      <c r="O204" s="498"/>
      <c r="P204" s="498"/>
      <c r="Q204" s="502" t="s">
        <v>281</v>
      </c>
      <c r="R204" s="1482"/>
      <c r="S204" s="1483"/>
      <c r="T204" s="1483"/>
      <c r="U204" s="1483"/>
      <c r="V204" s="1483"/>
      <c r="W204" s="1484"/>
    </row>
    <row r="205" spans="1:23" ht="13.5" customHeight="1">
      <c r="A205" s="502" t="s">
        <v>282</v>
      </c>
      <c r="B205" s="633" t="str">
        <f>IF(⑬!$BR$20&lt;&gt;0,"無□","無☑")</f>
        <v>無☑</v>
      </c>
      <c r="C205" s="633" t="str">
        <f>IF(B205="無□","有☑","有□")</f>
        <v>有□</v>
      </c>
      <c r="D205" s="1454" t="str">
        <f>"(番号)"&amp;⑬!BI20&amp;" "&amp;IF(取説・目次!AE65="特定","特-",IF(取説・目次!AE65="一般","般-",))&amp;取説・目次!AF65&amp;" 第"&amp;取説・目次!AH65&amp;"号"</f>
        <v>(番号)  第号</v>
      </c>
      <c r="E205" s="1455"/>
      <c r="F205" s="498"/>
      <c r="G205" s="498"/>
      <c r="H205" s="502" t="s">
        <v>282</v>
      </c>
      <c r="I205" s="806" t="s">
        <v>548</v>
      </c>
      <c r="J205" s="807" t="s">
        <v>124</v>
      </c>
      <c r="K205" s="806" t="s">
        <v>549</v>
      </c>
      <c r="L205" s="808" t="str">
        <f>IF(J205="□","☑","□")</f>
        <v>☑</v>
      </c>
      <c r="M205" s="802" t="s">
        <v>283</v>
      </c>
      <c r="N205" s="803"/>
      <c r="O205" s="498"/>
      <c r="P205" s="498"/>
      <c r="Q205" s="502" t="s">
        <v>282</v>
      </c>
      <c r="R205" s="806" t="s">
        <v>548</v>
      </c>
      <c r="S205" s="807" t="s">
        <v>124</v>
      </c>
      <c r="T205" s="806" t="s">
        <v>549</v>
      </c>
      <c r="U205" s="808" t="str">
        <f>IF(S205="□","☑","□")</f>
        <v>☑</v>
      </c>
      <c r="V205" s="802" t="s">
        <v>283</v>
      </c>
      <c r="W205" s="803"/>
    </row>
    <row r="206" spans="1:23" ht="13.5" customHeight="1">
      <c r="A206" s="503" t="s">
        <v>284</v>
      </c>
      <c r="B206" s="1456">
        <f>⑬!$AY$8</f>
        <v>0</v>
      </c>
      <c r="C206" s="1457"/>
      <c r="D206" s="1457"/>
      <c r="E206" s="1458"/>
      <c r="F206" s="498"/>
      <c r="G206" s="498"/>
      <c r="H206" s="503" t="s">
        <v>284</v>
      </c>
      <c r="I206" s="1485"/>
      <c r="J206" s="1486"/>
      <c r="K206" s="1486"/>
      <c r="L206" s="1486"/>
      <c r="M206" s="1486"/>
      <c r="N206" s="1487"/>
      <c r="O206" s="498"/>
      <c r="P206" s="498"/>
      <c r="Q206" s="503" t="s">
        <v>284</v>
      </c>
      <c r="R206" s="1485"/>
      <c r="S206" s="1486"/>
      <c r="T206" s="1486"/>
      <c r="U206" s="1486"/>
      <c r="V206" s="1486"/>
      <c r="W206" s="1487"/>
    </row>
    <row r="207" spans="1:23" ht="13.5" customHeight="1">
      <c r="A207" s="504" t="s">
        <v>271</v>
      </c>
      <c r="B207" s="1468">
        <f>取説・目次!AE61</f>
        <v>0</v>
      </c>
      <c r="C207" s="1469"/>
      <c r="D207" s="1469"/>
      <c r="E207" s="1470"/>
      <c r="F207" s="498"/>
      <c r="G207" s="498"/>
      <c r="H207" s="504" t="s">
        <v>271</v>
      </c>
      <c r="I207" s="1485"/>
      <c r="J207" s="1486"/>
      <c r="K207" s="1486"/>
      <c r="L207" s="1486"/>
      <c r="M207" s="1486"/>
      <c r="N207" s="1487"/>
      <c r="O207" s="498"/>
      <c r="P207" s="498"/>
      <c r="Q207" s="504" t="s">
        <v>271</v>
      </c>
      <c r="R207" s="1485"/>
      <c r="S207" s="1486"/>
      <c r="T207" s="1486"/>
      <c r="U207" s="1486"/>
      <c r="V207" s="1486"/>
      <c r="W207" s="1487"/>
    </row>
    <row r="208" spans="1:23" ht="13.5" customHeight="1">
      <c r="A208" s="505" t="s">
        <v>285</v>
      </c>
      <c r="B208" s="1463" ph="1">
        <f>⑬!$BT$5</f>
        <v>0</v>
      </c>
      <c r="C208" s="1464"/>
      <c r="D208" s="1464"/>
      <c r="E208" s="1465"/>
      <c r="F208" s="506"/>
      <c r="G208" s="507"/>
      <c r="H208" s="505" t="s">
        <v>285</v>
      </c>
      <c r="I208" s="1489"/>
      <c r="J208" s="1490"/>
      <c r="K208" s="1490"/>
      <c r="L208" s="1490"/>
      <c r="M208" s="1490"/>
      <c r="N208" s="1491"/>
      <c r="O208" s="508"/>
      <c r="P208" s="507"/>
      <c r="Q208" s="505" t="s">
        <v>285</v>
      </c>
      <c r="R208" s="1489"/>
      <c r="S208" s="1490"/>
      <c r="T208" s="1490"/>
      <c r="U208" s="1490"/>
      <c r="V208" s="1490"/>
      <c r="W208" s="1491"/>
    </row>
    <row r="209" spans="1:23" ht="13.5" customHeight="1">
      <c r="A209" s="509" t="s">
        <v>273</v>
      </c>
      <c r="B209" s="1498">
        <f>取説・目次!AE63</f>
        <v>0</v>
      </c>
      <c r="C209" s="1499"/>
      <c r="D209" s="1499"/>
      <c r="E209" s="1500"/>
      <c r="F209" s="510"/>
      <c r="G209" s="511"/>
      <c r="H209" s="509" t="s">
        <v>273</v>
      </c>
      <c r="I209" s="1474"/>
      <c r="J209" s="1475"/>
      <c r="K209" s="1475"/>
      <c r="L209" s="1475"/>
      <c r="M209" s="1475"/>
      <c r="N209" s="1476"/>
      <c r="O209" s="510"/>
      <c r="P209" s="511"/>
      <c r="Q209" s="509" t="s">
        <v>273</v>
      </c>
      <c r="R209" s="1474"/>
      <c r="S209" s="1475"/>
      <c r="T209" s="1475"/>
      <c r="U209" s="1475"/>
      <c r="V209" s="1475"/>
      <c r="W209" s="1476"/>
    </row>
    <row r="210" spans="1:23" ht="13.5" customHeight="1">
      <c r="A210" s="512" t="s">
        <v>8</v>
      </c>
      <c r="B210" s="1459">
        <f>取説・目次!AE69</f>
        <v>0</v>
      </c>
      <c r="C210" s="1460"/>
      <c r="D210" s="1460"/>
      <c r="E210" s="1461"/>
      <c r="F210" s="513"/>
      <c r="G210" s="511"/>
      <c r="H210" s="512" t="s">
        <v>8</v>
      </c>
      <c r="I210" s="1479"/>
      <c r="J210" s="1480"/>
      <c r="K210" s="1480"/>
      <c r="L210" s="1480"/>
      <c r="M210" s="1480"/>
      <c r="N210" s="1481"/>
      <c r="O210" s="514"/>
      <c r="P210" s="515"/>
      <c r="Q210" s="512" t="s">
        <v>8</v>
      </c>
      <c r="R210" s="1479"/>
      <c r="S210" s="1480"/>
      <c r="T210" s="1480"/>
      <c r="U210" s="1480"/>
      <c r="V210" s="1480"/>
      <c r="W210" s="1481"/>
    </row>
    <row r="211" spans="1:23" ht="13.5" customHeight="1">
      <c r="A211" s="516" t="s">
        <v>286</v>
      </c>
      <c r="B211" s="1456" t="str">
        <f>⑬!$AY$12&amp;"　"&amp;⑬!$AY$13</f>
        <v>　0</v>
      </c>
      <c r="C211" s="1457"/>
      <c r="D211" s="1457"/>
      <c r="E211" s="1458"/>
      <c r="F211" s="498"/>
      <c r="G211" s="517"/>
      <c r="H211" s="516" t="s">
        <v>286</v>
      </c>
      <c r="I211" s="1482"/>
      <c r="J211" s="1483"/>
      <c r="K211" s="1483"/>
      <c r="L211" s="1483"/>
      <c r="M211" s="1483"/>
      <c r="N211" s="1484"/>
      <c r="O211" s="498"/>
      <c r="P211" s="517"/>
      <c r="Q211" s="516" t="s">
        <v>286</v>
      </c>
      <c r="R211" s="1482"/>
      <c r="S211" s="1483"/>
      <c r="T211" s="1483"/>
      <c r="U211" s="1483"/>
      <c r="V211" s="1483"/>
      <c r="W211" s="1484"/>
    </row>
    <row r="212" spans="1:23" ht="13.5" customHeight="1">
      <c r="A212" s="518" t="s">
        <v>287</v>
      </c>
      <c r="B212" s="1466">
        <f>⑬!$BA$14</f>
        <v>0</v>
      </c>
      <c r="C212" s="1467"/>
      <c r="D212" s="634" t="s">
        <v>288</v>
      </c>
      <c r="E212" s="636">
        <f>⑬!$BA$16</f>
        <v>0</v>
      </c>
      <c r="F212" s="498"/>
      <c r="G212" s="517"/>
      <c r="H212" s="518" t="s">
        <v>287</v>
      </c>
      <c r="I212" s="550"/>
      <c r="J212" s="805"/>
      <c r="K212" s="805"/>
      <c r="L212" s="805"/>
      <c r="M212" s="801" t="s">
        <v>288</v>
      </c>
      <c r="N212" s="551"/>
      <c r="O212" s="498"/>
      <c r="P212" s="517"/>
      <c r="Q212" s="518" t="s">
        <v>287</v>
      </c>
      <c r="R212" s="550"/>
      <c r="S212" s="805"/>
      <c r="T212" s="805"/>
      <c r="U212" s="805"/>
      <c r="V212" s="801" t="s">
        <v>288</v>
      </c>
      <c r="W212" s="551"/>
    </row>
    <row r="213" spans="1:23" ht="13.5" customHeight="1">
      <c r="A213" s="519"/>
      <c r="B213" s="519"/>
      <c r="C213" s="519"/>
      <c r="D213" s="519"/>
      <c r="E213" s="519"/>
      <c r="F213" s="498"/>
      <c r="G213" s="517"/>
      <c r="H213" s="519"/>
      <c r="I213" s="519"/>
      <c r="J213" s="519"/>
      <c r="K213" s="519"/>
      <c r="L213" s="519"/>
      <c r="M213" s="519"/>
      <c r="N213" s="519"/>
      <c r="O213" s="498"/>
      <c r="P213" s="517"/>
      <c r="Q213" s="519"/>
      <c r="R213" s="519"/>
      <c r="S213" s="519"/>
      <c r="T213" s="519"/>
      <c r="U213" s="519"/>
      <c r="V213" s="519"/>
      <c r="W213" s="519"/>
    </row>
    <row r="214" spans="1:23" ht="13.5" customHeight="1">
      <c r="A214" s="502" t="s">
        <v>281</v>
      </c>
      <c r="B214" s="1456">
        <f>⑭!$AY$5</f>
        <v>0</v>
      </c>
      <c r="C214" s="1457"/>
      <c r="D214" s="1457"/>
      <c r="E214" s="1458"/>
      <c r="F214" s="498"/>
      <c r="G214" s="515"/>
      <c r="H214" s="502" t="s">
        <v>281</v>
      </c>
      <c r="I214" s="1482"/>
      <c r="J214" s="1483"/>
      <c r="K214" s="1483"/>
      <c r="L214" s="1483"/>
      <c r="M214" s="1483"/>
      <c r="N214" s="1484"/>
      <c r="O214" s="498"/>
      <c r="P214" s="515"/>
      <c r="Q214" s="502" t="s">
        <v>281</v>
      </c>
      <c r="R214" s="1482"/>
      <c r="S214" s="1483"/>
      <c r="T214" s="1483"/>
      <c r="U214" s="1483"/>
      <c r="V214" s="1483"/>
      <c r="W214" s="1484"/>
    </row>
    <row r="215" spans="1:23" ht="13.5" customHeight="1">
      <c r="A215" s="502" t="s">
        <v>282</v>
      </c>
      <c r="B215" s="633" t="str">
        <f>IF(⑭!$BR$20&lt;&gt;0,"無□","無☑")</f>
        <v>無☑</v>
      </c>
      <c r="C215" s="633" t="str">
        <f>IF(B215="無□","有☑","有□")</f>
        <v>有□</v>
      </c>
      <c r="D215" s="1454" t="str">
        <f>"(番号)"&amp;⑭!BI20&amp;" "&amp;IF(取説・目次!AL65="特定","特-",IF(取説・目次!AL65="一般","般-",))&amp;取説・目次!AM65&amp;" 第"&amp;取説・目次!AO65&amp;"号"</f>
        <v>(番号)  第号</v>
      </c>
      <c r="E215" s="1455"/>
      <c r="F215" s="498"/>
      <c r="G215" s="515"/>
      <c r="H215" s="502" t="s">
        <v>282</v>
      </c>
      <c r="I215" s="806" t="s">
        <v>548</v>
      </c>
      <c r="J215" s="807" t="s">
        <v>124</v>
      </c>
      <c r="K215" s="806" t="s">
        <v>549</v>
      </c>
      <c r="L215" s="808" t="str">
        <f>IF(J215="□","☑","□")</f>
        <v>☑</v>
      </c>
      <c r="M215" s="802" t="s">
        <v>283</v>
      </c>
      <c r="N215" s="803"/>
      <c r="O215" s="498"/>
      <c r="P215" s="515"/>
      <c r="Q215" s="502" t="s">
        <v>282</v>
      </c>
      <c r="R215" s="806" t="s">
        <v>548</v>
      </c>
      <c r="S215" s="807" t="s">
        <v>124</v>
      </c>
      <c r="T215" s="806" t="s">
        <v>549</v>
      </c>
      <c r="U215" s="808" t="str">
        <f>IF(S215="□","☑","□")</f>
        <v>☑</v>
      </c>
      <c r="V215" s="802" t="s">
        <v>283</v>
      </c>
      <c r="W215" s="803"/>
    </row>
    <row r="216" spans="1:23" ht="13.5" customHeight="1">
      <c r="A216" s="503" t="s">
        <v>284</v>
      </c>
      <c r="B216" s="1456">
        <f>⑭!$AY$8</f>
        <v>0</v>
      </c>
      <c r="C216" s="1457"/>
      <c r="D216" s="1457"/>
      <c r="E216" s="1458"/>
      <c r="F216" s="498"/>
      <c r="G216" s="515"/>
      <c r="H216" s="503" t="s">
        <v>284</v>
      </c>
      <c r="I216" s="1485"/>
      <c r="J216" s="1486"/>
      <c r="K216" s="1486"/>
      <c r="L216" s="1486"/>
      <c r="M216" s="1486"/>
      <c r="N216" s="1487"/>
      <c r="O216" s="498"/>
      <c r="P216" s="515"/>
      <c r="Q216" s="503" t="s">
        <v>284</v>
      </c>
      <c r="R216" s="1485"/>
      <c r="S216" s="1486"/>
      <c r="T216" s="1486"/>
      <c r="U216" s="1486"/>
      <c r="V216" s="1486"/>
      <c r="W216" s="1487"/>
    </row>
    <row r="217" spans="1:23" ht="13.5" customHeight="1">
      <c r="A217" s="504" t="s">
        <v>271</v>
      </c>
      <c r="B217" s="1468">
        <f>取説・目次!AL61</f>
        <v>0</v>
      </c>
      <c r="C217" s="1469"/>
      <c r="D217" s="1469"/>
      <c r="E217" s="1470"/>
      <c r="F217" s="498"/>
      <c r="G217" s="515"/>
      <c r="H217" s="504" t="s">
        <v>271</v>
      </c>
      <c r="I217" s="1485"/>
      <c r="J217" s="1486"/>
      <c r="K217" s="1486"/>
      <c r="L217" s="1486"/>
      <c r="M217" s="1486"/>
      <c r="N217" s="1487"/>
      <c r="O217" s="498"/>
      <c r="P217" s="515"/>
      <c r="Q217" s="504" t="s">
        <v>271</v>
      </c>
      <c r="R217" s="1485"/>
      <c r="S217" s="1486"/>
      <c r="T217" s="1486"/>
      <c r="U217" s="1486"/>
      <c r="V217" s="1486"/>
      <c r="W217" s="1487"/>
    </row>
    <row r="218" spans="1:23" ht="13.5" customHeight="1">
      <c r="A218" s="505" t="s">
        <v>285</v>
      </c>
      <c r="B218" s="1463" ph="1">
        <f>⑭!$BT$5</f>
        <v>0</v>
      </c>
      <c r="C218" s="1464"/>
      <c r="D218" s="1464"/>
      <c r="E218" s="1465"/>
      <c r="F218" s="506"/>
      <c r="G218" s="520"/>
      <c r="H218" s="505" t="s">
        <v>285</v>
      </c>
      <c r="I218" s="1489"/>
      <c r="J218" s="1490"/>
      <c r="K218" s="1490"/>
      <c r="L218" s="1490"/>
      <c r="M218" s="1490"/>
      <c r="N218" s="1491"/>
      <c r="O218" s="508"/>
      <c r="P218" s="520"/>
      <c r="Q218" s="505" t="s">
        <v>285</v>
      </c>
      <c r="R218" s="1489"/>
      <c r="S218" s="1490"/>
      <c r="T218" s="1490"/>
      <c r="U218" s="1490"/>
      <c r="V218" s="1490"/>
      <c r="W218" s="1491"/>
    </row>
    <row r="219" spans="1:23" ht="13.5" customHeight="1">
      <c r="A219" s="509" t="s">
        <v>273</v>
      </c>
      <c r="B219" s="1498">
        <f>取説・目次!AL63</f>
        <v>0</v>
      </c>
      <c r="C219" s="1499"/>
      <c r="D219" s="1499"/>
      <c r="E219" s="1500"/>
      <c r="F219" s="510"/>
      <c r="G219" s="511"/>
      <c r="H219" s="509" t="s">
        <v>273</v>
      </c>
      <c r="I219" s="1474"/>
      <c r="J219" s="1475"/>
      <c r="K219" s="1475"/>
      <c r="L219" s="1475"/>
      <c r="M219" s="1475"/>
      <c r="N219" s="1476"/>
      <c r="O219" s="510"/>
      <c r="P219" s="511"/>
      <c r="Q219" s="509" t="s">
        <v>273</v>
      </c>
      <c r="R219" s="1474"/>
      <c r="S219" s="1475"/>
      <c r="T219" s="1475"/>
      <c r="U219" s="1475"/>
      <c r="V219" s="1475"/>
      <c r="W219" s="1476"/>
    </row>
    <row r="220" spans="1:23" ht="13.5" customHeight="1">
      <c r="A220" s="512" t="s">
        <v>8</v>
      </c>
      <c r="B220" s="1459">
        <f>取説・目次!AL69</f>
        <v>0</v>
      </c>
      <c r="C220" s="1460"/>
      <c r="D220" s="1460"/>
      <c r="E220" s="1461"/>
      <c r="F220" s="513"/>
      <c r="G220" s="511"/>
      <c r="H220" s="512" t="s">
        <v>8</v>
      </c>
      <c r="I220" s="1479"/>
      <c r="J220" s="1480"/>
      <c r="K220" s="1480"/>
      <c r="L220" s="1480"/>
      <c r="M220" s="1480"/>
      <c r="N220" s="1481"/>
      <c r="O220" s="514"/>
      <c r="P220" s="515"/>
      <c r="Q220" s="512" t="s">
        <v>8</v>
      </c>
      <c r="R220" s="1479"/>
      <c r="S220" s="1480"/>
      <c r="T220" s="1480"/>
      <c r="U220" s="1480"/>
      <c r="V220" s="1480"/>
      <c r="W220" s="1481"/>
    </row>
    <row r="221" spans="1:23" ht="13.5" customHeight="1">
      <c r="A221" s="516" t="s">
        <v>286</v>
      </c>
      <c r="B221" s="1456" t="str">
        <f>⑭!$AY$12&amp;"　"&amp;⑭!$AY$13</f>
        <v>　0</v>
      </c>
      <c r="C221" s="1457"/>
      <c r="D221" s="1457"/>
      <c r="E221" s="1458"/>
      <c r="F221" s="498"/>
      <c r="G221" s="517"/>
      <c r="H221" s="516" t="s">
        <v>286</v>
      </c>
      <c r="I221" s="1482"/>
      <c r="J221" s="1483"/>
      <c r="K221" s="1483"/>
      <c r="L221" s="1483"/>
      <c r="M221" s="1483"/>
      <c r="N221" s="1484"/>
      <c r="O221" s="498"/>
      <c r="P221" s="517"/>
      <c r="Q221" s="516" t="s">
        <v>286</v>
      </c>
      <c r="R221" s="1482"/>
      <c r="S221" s="1483"/>
      <c r="T221" s="1483"/>
      <c r="U221" s="1483"/>
      <c r="V221" s="1483"/>
      <c r="W221" s="1484"/>
    </row>
    <row r="222" spans="1:23" ht="13.5" customHeight="1">
      <c r="A222" s="518" t="s">
        <v>287</v>
      </c>
      <c r="B222" s="1466">
        <f>⑭!$BA$14</f>
        <v>0</v>
      </c>
      <c r="C222" s="1467"/>
      <c r="D222" s="634" t="s">
        <v>288</v>
      </c>
      <c r="E222" s="636">
        <f>⑭!$BA$16</f>
        <v>0</v>
      </c>
      <c r="F222" s="498"/>
      <c r="G222" s="517"/>
      <c r="H222" s="518" t="s">
        <v>287</v>
      </c>
      <c r="I222" s="550"/>
      <c r="J222" s="805"/>
      <c r="K222" s="805"/>
      <c r="L222" s="805"/>
      <c r="M222" s="801" t="s">
        <v>288</v>
      </c>
      <c r="N222" s="551"/>
      <c r="O222" s="498"/>
      <c r="P222" s="517"/>
      <c r="Q222" s="518" t="s">
        <v>287</v>
      </c>
      <c r="R222" s="550"/>
      <c r="S222" s="805"/>
      <c r="T222" s="805"/>
      <c r="U222" s="805"/>
      <c r="V222" s="801" t="s">
        <v>288</v>
      </c>
      <c r="W222" s="551"/>
    </row>
    <row r="223" spans="1:23" ht="13.5" customHeight="1">
      <c r="A223" s="519"/>
      <c r="B223" s="519"/>
      <c r="C223" s="519"/>
      <c r="D223" s="519"/>
      <c r="E223" s="519"/>
      <c r="F223" s="521"/>
      <c r="G223" s="522"/>
      <c r="H223" s="519"/>
      <c r="I223" s="519"/>
      <c r="J223" s="519"/>
      <c r="K223" s="519"/>
      <c r="L223" s="519"/>
      <c r="M223" s="519"/>
      <c r="N223" s="519"/>
      <c r="O223" s="521"/>
      <c r="P223" s="522"/>
      <c r="Q223" s="519"/>
      <c r="R223" s="519"/>
      <c r="S223" s="519"/>
      <c r="T223" s="519"/>
      <c r="U223" s="519"/>
      <c r="V223" s="519"/>
      <c r="W223" s="519"/>
    </row>
    <row r="224" spans="1:23" ht="13.5" customHeight="1">
      <c r="A224" s="502" t="s">
        <v>281</v>
      </c>
      <c r="B224" s="1456">
        <f>⑮!$AY$5</f>
        <v>0</v>
      </c>
      <c r="C224" s="1457"/>
      <c r="D224" s="1457"/>
      <c r="E224" s="1458"/>
      <c r="F224" s="498"/>
      <c r="G224" s="515"/>
      <c r="H224" s="502" t="s">
        <v>281</v>
      </c>
      <c r="I224" s="1482"/>
      <c r="J224" s="1483"/>
      <c r="K224" s="1483"/>
      <c r="L224" s="1483"/>
      <c r="M224" s="1483"/>
      <c r="N224" s="1484"/>
      <c r="O224" s="498"/>
      <c r="P224" s="515"/>
      <c r="Q224" s="502" t="s">
        <v>281</v>
      </c>
      <c r="R224" s="1482"/>
      <c r="S224" s="1483"/>
      <c r="T224" s="1483"/>
      <c r="U224" s="1483"/>
      <c r="V224" s="1483"/>
      <c r="W224" s="1484"/>
    </row>
    <row r="225" spans="1:23" ht="13.5" customHeight="1">
      <c r="A225" s="502" t="s">
        <v>282</v>
      </c>
      <c r="B225" s="633" t="str">
        <f>IF(⑮!$BR$20&lt;&gt;0,"無□","無☑")</f>
        <v>無☑</v>
      </c>
      <c r="C225" s="633" t="str">
        <f>IF($B$19="無□","有☑","有□")</f>
        <v>有☑</v>
      </c>
      <c r="D225" s="1454" t="str">
        <f>"(番号)"&amp;⑮!BI20&amp;" "&amp;IF(取説・目次!AS65="特定","特-",IF(取説・目次!AS65="一般","般-",))&amp;取説・目次!AT65&amp;" 第"&amp;取説・目次!AV65&amp;"号"</f>
        <v>(番号)  第号</v>
      </c>
      <c r="E225" s="1455"/>
      <c r="F225" s="498"/>
      <c r="G225" s="515"/>
      <c r="H225" s="502" t="s">
        <v>282</v>
      </c>
      <c r="I225" s="806" t="s">
        <v>548</v>
      </c>
      <c r="J225" s="807" t="s">
        <v>124</v>
      </c>
      <c r="K225" s="806" t="s">
        <v>549</v>
      </c>
      <c r="L225" s="808" t="str">
        <f>IF(J225="□","☑","□")</f>
        <v>☑</v>
      </c>
      <c r="M225" s="802" t="s">
        <v>283</v>
      </c>
      <c r="N225" s="803"/>
      <c r="O225" s="498"/>
      <c r="P225" s="515"/>
      <c r="Q225" s="502" t="s">
        <v>282</v>
      </c>
      <c r="R225" s="806" t="s">
        <v>548</v>
      </c>
      <c r="S225" s="807" t="s">
        <v>124</v>
      </c>
      <c r="T225" s="806" t="s">
        <v>549</v>
      </c>
      <c r="U225" s="808" t="str">
        <f>IF(S225="□","☑","□")</f>
        <v>☑</v>
      </c>
      <c r="V225" s="802" t="s">
        <v>283</v>
      </c>
      <c r="W225" s="803"/>
    </row>
    <row r="226" spans="1:23" ht="13.5" customHeight="1">
      <c r="A226" s="503" t="s">
        <v>284</v>
      </c>
      <c r="B226" s="1456">
        <f>⑮!$AY$8</f>
        <v>0</v>
      </c>
      <c r="C226" s="1457"/>
      <c r="D226" s="1457"/>
      <c r="E226" s="1458"/>
      <c r="F226" s="498"/>
      <c r="G226" s="515"/>
      <c r="H226" s="503" t="s">
        <v>284</v>
      </c>
      <c r="I226" s="1485"/>
      <c r="J226" s="1486"/>
      <c r="K226" s="1486"/>
      <c r="L226" s="1486"/>
      <c r="M226" s="1486"/>
      <c r="N226" s="1487"/>
      <c r="O226" s="498"/>
      <c r="P226" s="515"/>
      <c r="Q226" s="503" t="s">
        <v>284</v>
      </c>
      <c r="R226" s="1485"/>
      <c r="S226" s="1486"/>
      <c r="T226" s="1486"/>
      <c r="U226" s="1486"/>
      <c r="V226" s="1486"/>
      <c r="W226" s="1487"/>
    </row>
    <row r="227" spans="1:23" ht="13.5" customHeight="1">
      <c r="A227" s="504" t="s">
        <v>271</v>
      </c>
      <c r="B227" s="1468">
        <f>取説・目次!AS61</f>
        <v>0</v>
      </c>
      <c r="C227" s="1469"/>
      <c r="D227" s="1469"/>
      <c r="E227" s="1470"/>
      <c r="F227" s="498"/>
      <c r="G227" s="515"/>
      <c r="H227" s="504" t="s">
        <v>271</v>
      </c>
      <c r="I227" s="1485"/>
      <c r="J227" s="1486"/>
      <c r="K227" s="1486"/>
      <c r="L227" s="1486"/>
      <c r="M227" s="1486"/>
      <c r="N227" s="1487"/>
      <c r="O227" s="498"/>
      <c r="P227" s="515"/>
      <c r="Q227" s="504" t="s">
        <v>271</v>
      </c>
      <c r="R227" s="1485"/>
      <c r="S227" s="1486"/>
      <c r="T227" s="1486"/>
      <c r="U227" s="1486"/>
      <c r="V227" s="1486"/>
      <c r="W227" s="1487"/>
    </row>
    <row r="228" spans="1:23" ht="13.5" customHeight="1">
      <c r="A228" s="505" t="s">
        <v>285</v>
      </c>
      <c r="B228" s="1463" ph="1">
        <f>⑮!$BT$5</f>
        <v>0</v>
      </c>
      <c r="C228" s="1464"/>
      <c r="D228" s="1464"/>
      <c r="E228" s="1465"/>
      <c r="F228" s="506"/>
      <c r="G228" s="520"/>
      <c r="H228" s="505" t="s">
        <v>285</v>
      </c>
      <c r="I228" s="1489"/>
      <c r="J228" s="1490"/>
      <c r="K228" s="1490"/>
      <c r="L228" s="1490"/>
      <c r="M228" s="1490"/>
      <c r="N228" s="1491"/>
      <c r="O228" s="508"/>
      <c r="P228" s="520"/>
      <c r="Q228" s="505" t="s">
        <v>285</v>
      </c>
      <c r="R228" s="1489"/>
      <c r="S228" s="1490"/>
      <c r="T228" s="1490"/>
      <c r="U228" s="1490"/>
      <c r="V228" s="1490"/>
      <c r="W228" s="1491"/>
    </row>
    <row r="229" spans="1:23" ht="13.5" customHeight="1">
      <c r="A229" s="509" t="s">
        <v>273</v>
      </c>
      <c r="B229" s="1495">
        <f>取説・目次!AS63</f>
        <v>0</v>
      </c>
      <c r="C229" s="1496"/>
      <c r="D229" s="1496"/>
      <c r="E229" s="1497"/>
      <c r="F229" s="510"/>
      <c r="G229" s="511"/>
      <c r="H229" s="509" t="s">
        <v>273</v>
      </c>
      <c r="I229" s="1474"/>
      <c r="J229" s="1475"/>
      <c r="K229" s="1475"/>
      <c r="L229" s="1475"/>
      <c r="M229" s="1475"/>
      <c r="N229" s="1476"/>
      <c r="O229" s="510"/>
      <c r="P229" s="511"/>
      <c r="Q229" s="509" t="s">
        <v>273</v>
      </c>
      <c r="R229" s="1474"/>
      <c r="S229" s="1475"/>
      <c r="T229" s="1475"/>
      <c r="U229" s="1475"/>
      <c r="V229" s="1475"/>
      <c r="W229" s="1476"/>
    </row>
    <row r="230" spans="1:23" ht="13.5" customHeight="1">
      <c r="A230" s="512" t="s">
        <v>8</v>
      </c>
      <c r="B230" s="1492">
        <f>取説・目次!AS69</f>
        <v>0</v>
      </c>
      <c r="C230" s="1493"/>
      <c r="D230" s="1493"/>
      <c r="E230" s="1494"/>
      <c r="F230" s="513"/>
      <c r="G230" s="511"/>
      <c r="H230" s="512" t="s">
        <v>8</v>
      </c>
      <c r="I230" s="1479"/>
      <c r="J230" s="1480"/>
      <c r="K230" s="1480"/>
      <c r="L230" s="1480"/>
      <c r="M230" s="1480"/>
      <c r="N230" s="1481"/>
      <c r="O230" s="514"/>
      <c r="P230" s="515"/>
      <c r="Q230" s="512" t="s">
        <v>8</v>
      </c>
      <c r="R230" s="1479"/>
      <c r="S230" s="1480"/>
      <c r="T230" s="1480"/>
      <c r="U230" s="1480"/>
      <c r="V230" s="1480"/>
      <c r="W230" s="1481"/>
    </row>
    <row r="231" spans="1:23" ht="13.5" customHeight="1">
      <c r="A231" s="516" t="s">
        <v>286</v>
      </c>
      <c r="B231" s="1456" t="str">
        <f>⑮!$AY$12&amp;"　"&amp;⑮!$AY$13</f>
        <v>　0</v>
      </c>
      <c r="C231" s="1457"/>
      <c r="D231" s="1457"/>
      <c r="E231" s="1458"/>
      <c r="F231" s="498"/>
      <c r="G231" s="517"/>
      <c r="H231" s="516" t="s">
        <v>286</v>
      </c>
      <c r="I231" s="1482"/>
      <c r="J231" s="1483"/>
      <c r="K231" s="1483"/>
      <c r="L231" s="1483"/>
      <c r="M231" s="1483"/>
      <c r="N231" s="1484"/>
      <c r="O231" s="498"/>
      <c r="P231" s="517"/>
      <c r="Q231" s="516" t="s">
        <v>286</v>
      </c>
      <c r="R231" s="1482"/>
      <c r="S231" s="1483"/>
      <c r="T231" s="1483"/>
      <c r="U231" s="1483"/>
      <c r="V231" s="1483"/>
      <c r="W231" s="1484"/>
    </row>
    <row r="232" spans="1:23" ht="13.5" customHeight="1">
      <c r="A232" s="518" t="s">
        <v>287</v>
      </c>
      <c r="B232" s="1466">
        <f>⑮!$BA$14</f>
        <v>0</v>
      </c>
      <c r="C232" s="1467"/>
      <c r="D232" s="634" t="s">
        <v>288</v>
      </c>
      <c r="E232" s="636">
        <f>⑮!$BA$16</f>
        <v>0</v>
      </c>
      <c r="F232" s="498"/>
      <c r="G232" s="517"/>
      <c r="H232" s="518" t="s">
        <v>287</v>
      </c>
      <c r="I232" s="550"/>
      <c r="J232" s="805"/>
      <c r="K232" s="805"/>
      <c r="L232" s="805"/>
      <c r="M232" s="801" t="s">
        <v>288</v>
      </c>
      <c r="N232" s="551"/>
      <c r="O232" s="498"/>
      <c r="P232" s="517"/>
      <c r="Q232" s="518" t="s">
        <v>287</v>
      </c>
      <c r="R232" s="550"/>
      <c r="S232" s="805"/>
      <c r="T232" s="805"/>
      <c r="U232" s="805"/>
      <c r="V232" s="801" t="s">
        <v>288</v>
      </c>
      <c r="W232" s="551"/>
    </row>
    <row r="233" spans="1:23" ht="13.5" customHeight="1">
      <c r="A233" s="523"/>
      <c r="B233" s="523"/>
      <c r="C233" s="523"/>
      <c r="D233" s="523"/>
      <c r="E233" s="523"/>
      <c r="F233" s="521"/>
      <c r="G233" s="522"/>
      <c r="H233" s="523"/>
      <c r="I233" s="523"/>
      <c r="J233" s="523"/>
      <c r="K233" s="523"/>
      <c r="L233" s="523"/>
      <c r="M233" s="523"/>
      <c r="N233" s="523"/>
      <c r="O233" s="521"/>
      <c r="P233" s="522"/>
      <c r="Q233" s="523"/>
      <c r="R233" s="523"/>
      <c r="S233" s="523"/>
      <c r="T233" s="523"/>
      <c r="U233" s="523"/>
      <c r="V233" s="523"/>
      <c r="W233" s="523"/>
    </row>
    <row r="234" spans="1:23" ht="13.5" customHeight="1">
      <c r="A234" s="502" t="s">
        <v>281</v>
      </c>
      <c r="B234" s="1521"/>
      <c r="C234" s="1522"/>
      <c r="D234" s="1522"/>
      <c r="E234" s="1523"/>
      <c r="F234" s="498"/>
      <c r="G234" s="515"/>
      <c r="H234" s="502" t="s">
        <v>281</v>
      </c>
      <c r="I234" s="1482"/>
      <c r="J234" s="1483"/>
      <c r="K234" s="1483"/>
      <c r="L234" s="1483"/>
      <c r="M234" s="1483"/>
      <c r="N234" s="1484"/>
      <c r="O234" s="498"/>
      <c r="P234" s="515"/>
      <c r="Q234" s="502" t="s">
        <v>281</v>
      </c>
      <c r="R234" s="1482"/>
      <c r="S234" s="1483"/>
      <c r="T234" s="1483"/>
      <c r="U234" s="1483"/>
      <c r="V234" s="1483"/>
      <c r="W234" s="1484"/>
    </row>
    <row r="235" spans="1:23" ht="13.5" customHeight="1">
      <c r="A235" s="502" t="s">
        <v>282</v>
      </c>
      <c r="B235" s="635" t="s">
        <v>551</v>
      </c>
      <c r="C235" s="633" t="str">
        <f>IF(B235="無□","有☑","有□")</f>
        <v>有☑</v>
      </c>
      <c r="D235" s="623" t="s">
        <v>283</v>
      </c>
      <c r="E235" s="638"/>
      <c r="F235" s="498"/>
      <c r="G235" s="515"/>
      <c r="H235" s="502" t="s">
        <v>282</v>
      </c>
      <c r="I235" s="806" t="s">
        <v>548</v>
      </c>
      <c r="J235" s="807" t="s">
        <v>124</v>
      </c>
      <c r="K235" s="806" t="s">
        <v>549</v>
      </c>
      <c r="L235" s="808" t="str">
        <f>IF(J235="□","☑","□")</f>
        <v>☑</v>
      </c>
      <c r="M235" s="802" t="s">
        <v>283</v>
      </c>
      <c r="N235" s="803"/>
      <c r="O235" s="498"/>
      <c r="P235" s="515"/>
      <c r="Q235" s="502" t="s">
        <v>282</v>
      </c>
      <c r="R235" s="806" t="s">
        <v>548</v>
      </c>
      <c r="S235" s="807" t="s">
        <v>124</v>
      </c>
      <c r="T235" s="806" t="s">
        <v>549</v>
      </c>
      <c r="U235" s="808" t="str">
        <f>IF(S235="□","☑","□")</f>
        <v>☑</v>
      </c>
      <c r="V235" s="802" t="s">
        <v>283</v>
      </c>
      <c r="W235" s="803"/>
    </row>
    <row r="236" spans="1:23" ht="13.5" customHeight="1">
      <c r="A236" s="503" t="s">
        <v>284</v>
      </c>
      <c r="B236" s="1482"/>
      <c r="C236" s="1483"/>
      <c r="D236" s="1483"/>
      <c r="E236" s="1484"/>
      <c r="F236" s="498"/>
      <c r="G236" s="515"/>
      <c r="H236" s="503" t="s">
        <v>284</v>
      </c>
      <c r="I236" s="1485"/>
      <c r="J236" s="1486"/>
      <c r="K236" s="1486"/>
      <c r="L236" s="1486"/>
      <c r="M236" s="1486"/>
      <c r="N236" s="1487"/>
      <c r="O236" s="498"/>
      <c r="P236" s="515"/>
      <c r="Q236" s="503" t="s">
        <v>284</v>
      </c>
      <c r="R236" s="1485"/>
      <c r="S236" s="1486"/>
      <c r="T236" s="1486"/>
      <c r="U236" s="1486"/>
      <c r="V236" s="1486"/>
      <c r="W236" s="1487"/>
    </row>
    <row r="237" spans="1:23" ht="13.5" customHeight="1">
      <c r="A237" s="504" t="s">
        <v>271</v>
      </c>
      <c r="B237" s="1515"/>
      <c r="C237" s="1516"/>
      <c r="D237" s="1516"/>
      <c r="E237" s="1517"/>
      <c r="F237" s="498"/>
      <c r="G237" s="515"/>
      <c r="H237" s="504" t="s">
        <v>271</v>
      </c>
      <c r="I237" s="1485"/>
      <c r="J237" s="1486"/>
      <c r="K237" s="1486"/>
      <c r="L237" s="1486"/>
      <c r="M237" s="1486"/>
      <c r="N237" s="1487"/>
      <c r="O237" s="498"/>
      <c r="P237" s="515"/>
      <c r="Q237" s="504" t="s">
        <v>271</v>
      </c>
      <c r="R237" s="1485"/>
      <c r="S237" s="1486"/>
      <c r="T237" s="1486"/>
      <c r="U237" s="1486"/>
      <c r="V237" s="1486"/>
      <c r="W237" s="1487"/>
    </row>
    <row r="238" spans="1:23" ht="13.5" customHeight="1">
      <c r="A238" s="505" t="s">
        <v>285</v>
      </c>
      <c r="B238" s="1489" ph="1"/>
      <c r="C238" s="1490"/>
      <c r="D238" s="1490"/>
      <c r="E238" s="1491"/>
      <c r="F238" s="506"/>
      <c r="G238" s="520"/>
      <c r="H238" s="505" t="s">
        <v>285</v>
      </c>
      <c r="I238" s="1489"/>
      <c r="J238" s="1490"/>
      <c r="K238" s="1490"/>
      <c r="L238" s="1490"/>
      <c r="M238" s="1490"/>
      <c r="N238" s="1491"/>
      <c r="O238" s="508"/>
      <c r="P238" s="520"/>
      <c r="Q238" s="505" t="s">
        <v>285</v>
      </c>
      <c r="R238" s="1489"/>
      <c r="S238" s="1490"/>
      <c r="T238" s="1490"/>
      <c r="U238" s="1490"/>
      <c r="V238" s="1490"/>
      <c r="W238" s="1491"/>
    </row>
    <row r="239" spans="1:23" ht="13.5" customHeight="1">
      <c r="A239" s="509" t="s">
        <v>273</v>
      </c>
      <c r="B239" s="1474"/>
      <c r="C239" s="1475"/>
      <c r="D239" s="1475"/>
      <c r="E239" s="1476"/>
      <c r="F239" s="524"/>
      <c r="G239" s="525"/>
      <c r="H239" s="509" t="s">
        <v>273</v>
      </c>
      <c r="I239" s="1474"/>
      <c r="J239" s="1475"/>
      <c r="K239" s="1475"/>
      <c r="L239" s="1475"/>
      <c r="M239" s="1475"/>
      <c r="N239" s="1476"/>
      <c r="O239" s="524"/>
      <c r="P239" s="525"/>
      <c r="Q239" s="509" t="s">
        <v>273</v>
      </c>
      <c r="R239" s="1474"/>
      <c r="S239" s="1475"/>
      <c r="T239" s="1475"/>
      <c r="U239" s="1475"/>
      <c r="V239" s="1475"/>
      <c r="W239" s="1476"/>
    </row>
    <row r="240" spans="1:23" ht="13.5" customHeight="1">
      <c r="A240" s="512" t="s">
        <v>8</v>
      </c>
      <c r="B240" s="1518"/>
      <c r="C240" s="1519"/>
      <c r="D240" s="1519"/>
      <c r="E240" s="1520"/>
      <c r="F240" s="514"/>
      <c r="G240" s="511"/>
      <c r="H240" s="512" t="s">
        <v>8</v>
      </c>
      <c r="I240" s="1479"/>
      <c r="J240" s="1480"/>
      <c r="K240" s="1480"/>
      <c r="L240" s="1480"/>
      <c r="M240" s="1480"/>
      <c r="N240" s="1481"/>
      <c r="O240" s="514"/>
      <c r="P240" s="511"/>
      <c r="Q240" s="512" t="s">
        <v>8</v>
      </c>
      <c r="R240" s="1479"/>
      <c r="S240" s="1480"/>
      <c r="T240" s="1480"/>
      <c r="U240" s="1480"/>
      <c r="V240" s="1480"/>
      <c r="W240" s="1481"/>
    </row>
    <row r="241" spans="1:23" ht="13.5" customHeight="1">
      <c r="A241" s="516" t="s">
        <v>286</v>
      </c>
      <c r="B241" s="1482"/>
      <c r="C241" s="1483"/>
      <c r="D241" s="1483"/>
      <c r="E241" s="1484"/>
      <c r="F241" s="498"/>
      <c r="G241" s="498"/>
      <c r="H241" s="516" t="s">
        <v>286</v>
      </c>
      <c r="I241" s="1482"/>
      <c r="J241" s="1483"/>
      <c r="K241" s="1483"/>
      <c r="L241" s="1483"/>
      <c r="M241" s="1483"/>
      <c r="N241" s="1484"/>
      <c r="O241" s="498"/>
      <c r="P241" s="498"/>
      <c r="Q241" s="516" t="s">
        <v>286</v>
      </c>
      <c r="R241" s="1482"/>
      <c r="S241" s="1483"/>
      <c r="T241" s="1483"/>
      <c r="U241" s="1483"/>
      <c r="V241" s="1483"/>
      <c r="W241" s="1484"/>
    </row>
    <row r="242" spans="1:23" ht="13.5" customHeight="1">
      <c r="A242" s="518" t="s">
        <v>287</v>
      </c>
      <c r="B242" s="1524"/>
      <c r="C242" s="1525"/>
      <c r="D242" s="666" t="s">
        <v>288</v>
      </c>
      <c r="E242" s="716"/>
      <c r="F242" s="498"/>
      <c r="G242" s="498"/>
      <c r="H242" s="518" t="s">
        <v>287</v>
      </c>
      <c r="I242" s="550"/>
      <c r="J242" s="805"/>
      <c r="K242" s="805"/>
      <c r="L242" s="805"/>
      <c r="M242" s="801" t="s">
        <v>288</v>
      </c>
      <c r="N242" s="551"/>
      <c r="O242" s="498"/>
      <c r="P242" s="498"/>
      <c r="Q242" s="518" t="s">
        <v>287</v>
      </c>
      <c r="R242" s="550"/>
      <c r="S242" s="805"/>
      <c r="T242" s="805"/>
      <c r="U242" s="805"/>
      <c r="V242" s="801" t="s">
        <v>288</v>
      </c>
      <c r="W242" s="551"/>
    </row>
    <row r="243" spans="1:23" ht="13.5" customHeight="1">
      <c r="A243" s="526" t="s">
        <v>289</v>
      </c>
      <c r="B243" s="526"/>
      <c r="C243" s="519"/>
      <c r="D243" s="519"/>
      <c r="E243" s="519"/>
      <c r="F243" s="521"/>
      <c r="G243" s="521"/>
      <c r="H243" s="519"/>
      <c r="I243" s="519"/>
      <c r="J243" s="519"/>
      <c r="K243" s="519"/>
      <c r="L243" s="519"/>
      <c r="M243" s="519"/>
      <c r="N243" s="519"/>
      <c r="O243" s="521"/>
      <c r="P243" s="521"/>
      <c r="Q243" s="519"/>
      <c r="R243" s="519"/>
      <c r="S243" s="519"/>
      <c r="T243" s="519"/>
      <c r="U243" s="519"/>
      <c r="V243" s="519"/>
      <c r="W243" s="519"/>
    </row>
    <row r="244" spans="1:23" ht="11.25" customHeight="1">
      <c r="A244" s="519" t="s">
        <v>290</v>
      </c>
      <c r="B244" s="1451" t="s">
        <v>550</v>
      </c>
      <c r="C244" s="1451"/>
      <c r="D244" s="1451"/>
      <c r="E244" s="1451"/>
      <c r="F244" s="1451"/>
      <c r="G244" s="1451"/>
      <c r="H244" s="1451"/>
      <c r="I244" s="1451"/>
      <c r="J244" s="1451"/>
      <c r="K244" s="1451"/>
      <c r="L244" s="1451"/>
      <c r="M244" s="1451"/>
      <c r="N244" s="1451"/>
      <c r="O244" s="1451"/>
      <c r="P244" s="1451"/>
      <c r="Q244" s="1451"/>
      <c r="R244" s="1451"/>
      <c r="S244" s="1451"/>
      <c r="T244" s="1451"/>
      <c r="U244" s="1451"/>
      <c r="V244" s="1451"/>
      <c r="W244" s="1451"/>
    </row>
    <row r="245" spans="1:23" ht="12" customHeight="1">
      <c r="A245" s="519" t="s">
        <v>291</v>
      </c>
      <c r="B245" s="810" t="s">
        <v>292</v>
      </c>
      <c r="D245" s="809"/>
      <c r="E245" s="809"/>
      <c r="F245" s="526"/>
      <c r="G245" s="526"/>
      <c r="O245" s="521"/>
      <c r="P245" s="521"/>
      <c r="Q245" s="519"/>
      <c r="R245" s="519"/>
      <c r="S245" s="519"/>
      <c r="T245" s="519"/>
      <c r="U245" s="519"/>
      <c r="V245" s="519"/>
      <c r="W245" s="527"/>
    </row>
    <row r="246" spans="1:23" ht="15" customHeight="1">
      <c r="A246" s="1477" t="s">
        <v>464</v>
      </c>
      <c r="B246" s="1477"/>
      <c r="C246" s="1477"/>
      <c r="D246" s="1477"/>
      <c r="E246" s="1477"/>
      <c r="F246" s="1477"/>
      <c r="G246" s="1477"/>
      <c r="H246" s="1477"/>
      <c r="I246" s="1477"/>
      <c r="J246" s="1477"/>
      <c r="K246" s="1477"/>
      <c r="L246" s="1477"/>
      <c r="M246" s="1477"/>
      <c r="N246" s="1477"/>
      <c r="O246" s="1477"/>
      <c r="P246" s="1477"/>
      <c r="Q246" s="1477"/>
      <c r="R246" s="1477"/>
      <c r="S246" s="1477"/>
      <c r="T246" s="1477"/>
      <c r="U246" s="1477"/>
      <c r="V246" s="1477"/>
      <c r="W246" s="1477"/>
    </row>
    <row r="247" spans="1:23" ht="10.5" customHeight="1">
      <c r="A247" s="528" t="s">
        <v>294</v>
      </c>
      <c r="B247" s="528"/>
      <c r="C247" s="528"/>
      <c r="D247" s="528"/>
      <c r="E247" s="528"/>
      <c r="F247" s="528"/>
      <c r="G247" s="528"/>
      <c r="H247" s="528"/>
      <c r="I247" s="528"/>
      <c r="J247" s="528"/>
      <c r="K247" s="528"/>
      <c r="L247" s="528"/>
      <c r="M247" s="528"/>
      <c r="N247" s="528"/>
      <c r="O247" s="528"/>
      <c r="P247" s="528"/>
      <c r="Q247" s="528"/>
      <c r="R247" s="528"/>
      <c r="S247" s="528"/>
      <c r="T247" s="528"/>
      <c r="U247" s="528"/>
      <c r="V247" s="528"/>
      <c r="W247" s="528"/>
    </row>
    <row r="248" spans="1:23">
      <c r="A248" s="528"/>
      <c r="B248" s="528"/>
      <c r="C248" s="523"/>
      <c r="D248" s="523"/>
      <c r="E248" s="523"/>
      <c r="F248" s="523"/>
      <c r="G248" s="523"/>
      <c r="H248" s="523"/>
      <c r="I248" s="523"/>
      <c r="J248" s="523"/>
      <c r="K248" s="523"/>
      <c r="L248" s="523"/>
      <c r="M248" s="523"/>
      <c r="N248" s="523"/>
      <c r="O248" s="523"/>
      <c r="P248" s="523"/>
      <c r="Q248" s="523"/>
      <c r="R248" s="523"/>
      <c r="S248" s="523"/>
      <c r="T248" s="523"/>
      <c r="U248" s="523"/>
      <c r="V248" s="523"/>
      <c r="W248" s="523"/>
    </row>
  </sheetData>
  <mergeCells count="471">
    <mergeCell ref="B242:C242"/>
    <mergeCell ref="A246:W246"/>
    <mergeCell ref="B241:E241"/>
    <mergeCell ref="I241:N241"/>
    <mergeCell ref="R241:W241"/>
    <mergeCell ref="R237:W237"/>
    <mergeCell ref="I239:N239"/>
    <mergeCell ref="R128:W128"/>
    <mergeCell ref="R190:W190"/>
    <mergeCell ref="B240:E240"/>
    <mergeCell ref="I240:N240"/>
    <mergeCell ref="R240:W240"/>
    <mergeCell ref="B238:E238"/>
    <mergeCell ref="I238:N238"/>
    <mergeCell ref="R238:W238"/>
    <mergeCell ref="B232:C232"/>
    <mergeCell ref="B234:E234"/>
    <mergeCell ref="R234:W234"/>
    <mergeCell ref="R239:W239"/>
    <mergeCell ref="B236:E236"/>
    <mergeCell ref="I236:N236"/>
    <mergeCell ref="R236:W236"/>
    <mergeCell ref="B237:E237"/>
    <mergeCell ref="I237:N237"/>
    <mergeCell ref="B239:E239"/>
    <mergeCell ref="I234:N234"/>
    <mergeCell ref="B230:E230"/>
    <mergeCell ref="I230:N230"/>
    <mergeCell ref="R230:W230"/>
    <mergeCell ref="B231:E231"/>
    <mergeCell ref="I231:N231"/>
    <mergeCell ref="R231:W231"/>
    <mergeCell ref="B228:E228"/>
    <mergeCell ref="I228:N228"/>
    <mergeCell ref="R228:W228"/>
    <mergeCell ref="B229:E229"/>
    <mergeCell ref="I229:N229"/>
    <mergeCell ref="R229:W229"/>
    <mergeCell ref="B226:E226"/>
    <mergeCell ref="I226:N226"/>
    <mergeCell ref="R226:W226"/>
    <mergeCell ref="D225:E225"/>
    <mergeCell ref="B227:E227"/>
    <mergeCell ref="I227:N227"/>
    <mergeCell ref="R227:W227"/>
    <mergeCell ref="B221:E221"/>
    <mergeCell ref="I221:N221"/>
    <mergeCell ref="R221:W221"/>
    <mergeCell ref="B222:C222"/>
    <mergeCell ref="B224:E224"/>
    <mergeCell ref="I224:N224"/>
    <mergeCell ref="R224:W224"/>
    <mergeCell ref="B219:E219"/>
    <mergeCell ref="I219:N219"/>
    <mergeCell ref="R219:W219"/>
    <mergeCell ref="B220:E220"/>
    <mergeCell ref="I220:N220"/>
    <mergeCell ref="R220:W220"/>
    <mergeCell ref="B217:E217"/>
    <mergeCell ref="I217:N217"/>
    <mergeCell ref="R217:W217"/>
    <mergeCell ref="B218:E218"/>
    <mergeCell ref="I218:N218"/>
    <mergeCell ref="R218:W218"/>
    <mergeCell ref="B212:C212"/>
    <mergeCell ref="B214:E214"/>
    <mergeCell ref="I214:N214"/>
    <mergeCell ref="R214:W214"/>
    <mergeCell ref="B216:E216"/>
    <mergeCell ref="I216:N216"/>
    <mergeCell ref="R216:W216"/>
    <mergeCell ref="D215:E215"/>
    <mergeCell ref="B210:E210"/>
    <mergeCell ref="I210:N210"/>
    <mergeCell ref="R210:W210"/>
    <mergeCell ref="B211:E211"/>
    <mergeCell ref="I211:N211"/>
    <mergeCell ref="R211:W211"/>
    <mergeCell ref="B208:E208"/>
    <mergeCell ref="I208:N208"/>
    <mergeCell ref="R208:W208"/>
    <mergeCell ref="B209:E209"/>
    <mergeCell ref="I209:N209"/>
    <mergeCell ref="R209:W209"/>
    <mergeCell ref="B206:E206"/>
    <mergeCell ref="I206:N206"/>
    <mergeCell ref="R206:W206"/>
    <mergeCell ref="D205:E205"/>
    <mergeCell ref="B207:E207"/>
    <mergeCell ref="I207:N207"/>
    <mergeCell ref="R207:W207"/>
    <mergeCell ref="A203:E203"/>
    <mergeCell ref="H203:N203"/>
    <mergeCell ref="Q203:W203"/>
    <mergeCell ref="B204:E204"/>
    <mergeCell ref="I204:N204"/>
    <mergeCell ref="R204:W204"/>
    <mergeCell ref="C198:E198"/>
    <mergeCell ref="F198:V198"/>
    <mergeCell ref="C199:E199"/>
    <mergeCell ref="F199:V199"/>
    <mergeCell ref="N200:Q200"/>
    <mergeCell ref="C202:W202"/>
    <mergeCell ref="M195:O195"/>
    <mergeCell ref="P195:W195"/>
    <mergeCell ref="M196:O196"/>
    <mergeCell ref="P196:W196"/>
    <mergeCell ref="C197:E197"/>
    <mergeCell ref="F197:V197"/>
    <mergeCell ref="M192:O192"/>
    <mergeCell ref="P192:W192"/>
    <mergeCell ref="M193:O193"/>
    <mergeCell ref="P193:V193"/>
    <mergeCell ref="M194:O194"/>
    <mergeCell ref="P194:W194"/>
    <mergeCell ref="B179:E179"/>
    <mergeCell ref="I179:N179"/>
    <mergeCell ref="R179:W179"/>
    <mergeCell ref="B180:C180"/>
    <mergeCell ref="A184:W184"/>
    <mergeCell ref="E188:N188"/>
    <mergeCell ref="B177:E177"/>
    <mergeCell ref="I177:N177"/>
    <mergeCell ref="R177:W177"/>
    <mergeCell ref="B178:E178"/>
    <mergeCell ref="I178:N178"/>
    <mergeCell ref="R178:W178"/>
    <mergeCell ref="B175:E175"/>
    <mergeCell ref="I175:N175"/>
    <mergeCell ref="R175:W175"/>
    <mergeCell ref="B176:E176"/>
    <mergeCell ref="I176:N176"/>
    <mergeCell ref="R176:W176"/>
    <mergeCell ref="B170:C170"/>
    <mergeCell ref="B172:E172"/>
    <mergeCell ref="I172:N172"/>
    <mergeCell ref="R172:W172"/>
    <mergeCell ref="B174:E174"/>
    <mergeCell ref="I174:N174"/>
    <mergeCell ref="R174:W174"/>
    <mergeCell ref="B168:E168"/>
    <mergeCell ref="I168:N168"/>
    <mergeCell ref="R168:W168"/>
    <mergeCell ref="B169:E169"/>
    <mergeCell ref="I169:N169"/>
    <mergeCell ref="R169:W169"/>
    <mergeCell ref="B166:E166"/>
    <mergeCell ref="I166:N166"/>
    <mergeCell ref="R166:W166"/>
    <mergeCell ref="B167:E167"/>
    <mergeCell ref="I167:N167"/>
    <mergeCell ref="R167:W167"/>
    <mergeCell ref="B164:E164"/>
    <mergeCell ref="I164:N164"/>
    <mergeCell ref="R164:W164"/>
    <mergeCell ref="B165:E165"/>
    <mergeCell ref="I165:N165"/>
    <mergeCell ref="R165:W165"/>
    <mergeCell ref="B159:E159"/>
    <mergeCell ref="I159:N159"/>
    <mergeCell ref="R159:W159"/>
    <mergeCell ref="B160:C160"/>
    <mergeCell ref="B162:E162"/>
    <mergeCell ref="I162:N162"/>
    <mergeCell ref="R162:W162"/>
    <mergeCell ref="B157:E157"/>
    <mergeCell ref="I157:N157"/>
    <mergeCell ref="R157:W157"/>
    <mergeCell ref="B158:E158"/>
    <mergeCell ref="I158:N158"/>
    <mergeCell ref="R158:W158"/>
    <mergeCell ref="I154:N154"/>
    <mergeCell ref="R154:W154"/>
    <mergeCell ref="B155:E155"/>
    <mergeCell ref="I155:N155"/>
    <mergeCell ref="R155:W155"/>
    <mergeCell ref="B156:E156"/>
    <mergeCell ref="I156:N156"/>
    <mergeCell ref="R156:W156"/>
    <mergeCell ref="I149:N149"/>
    <mergeCell ref="R149:W149"/>
    <mergeCell ref="B150:C150"/>
    <mergeCell ref="B152:E152"/>
    <mergeCell ref="I152:N152"/>
    <mergeCell ref="R152:W152"/>
    <mergeCell ref="I146:N146"/>
    <mergeCell ref="R146:W146"/>
    <mergeCell ref="B147:E147"/>
    <mergeCell ref="I147:N147"/>
    <mergeCell ref="R147:W147"/>
    <mergeCell ref="B148:E148"/>
    <mergeCell ref="I148:N148"/>
    <mergeCell ref="R148:W148"/>
    <mergeCell ref="I142:N142"/>
    <mergeCell ref="R142:W142"/>
    <mergeCell ref="B144:E144"/>
    <mergeCell ref="I144:N144"/>
    <mergeCell ref="R144:W144"/>
    <mergeCell ref="B145:E145"/>
    <mergeCell ref="I145:N145"/>
    <mergeCell ref="R145:W145"/>
    <mergeCell ref="D143:E143"/>
    <mergeCell ref="F136:V136"/>
    <mergeCell ref="C137:E137"/>
    <mergeCell ref="F137:V137"/>
    <mergeCell ref="N138:Q138"/>
    <mergeCell ref="C140:W140"/>
    <mergeCell ref="A141:E141"/>
    <mergeCell ref="H141:N141"/>
    <mergeCell ref="Q141:W141"/>
    <mergeCell ref="M133:O133"/>
    <mergeCell ref="P133:W133"/>
    <mergeCell ref="M134:O134"/>
    <mergeCell ref="P134:W134"/>
    <mergeCell ref="C135:E135"/>
    <mergeCell ref="F135:V135"/>
    <mergeCell ref="M130:O130"/>
    <mergeCell ref="P130:W130"/>
    <mergeCell ref="M131:O131"/>
    <mergeCell ref="P131:V131"/>
    <mergeCell ref="M132:O132"/>
    <mergeCell ref="P132:W132"/>
    <mergeCell ref="F73:V73"/>
    <mergeCell ref="E64:N64"/>
    <mergeCell ref="M68:O68"/>
    <mergeCell ref="P68:W68"/>
    <mergeCell ref="M69:O69"/>
    <mergeCell ref="P69:V69"/>
    <mergeCell ref="M70:O70"/>
    <mergeCell ref="P70:W70"/>
    <mergeCell ref="R66:W66"/>
    <mergeCell ref="C74:E74"/>
    <mergeCell ref="F74:V74"/>
    <mergeCell ref="C75:E75"/>
    <mergeCell ref="F75:V75"/>
    <mergeCell ref="N76:Q76"/>
    <mergeCell ref="M71:O71"/>
    <mergeCell ref="P71:W71"/>
    <mergeCell ref="M72:O72"/>
    <mergeCell ref="P72:W72"/>
    <mergeCell ref="C73:E73"/>
    <mergeCell ref="C78:W78"/>
    <mergeCell ref="A79:E79"/>
    <mergeCell ref="H79:N79"/>
    <mergeCell ref="Q79:W79"/>
    <mergeCell ref="B80:E80"/>
    <mergeCell ref="I80:N80"/>
    <mergeCell ref="R80:W80"/>
    <mergeCell ref="B82:E82"/>
    <mergeCell ref="I82:N82"/>
    <mergeCell ref="R82:W82"/>
    <mergeCell ref="B83:E83"/>
    <mergeCell ref="I83:N83"/>
    <mergeCell ref="R83:W83"/>
    <mergeCell ref="B84:E84"/>
    <mergeCell ref="I84:N84"/>
    <mergeCell ref="R84:W84"/>
    <mergeCell ref="B85:E85"/>
    <mergeCell ref="I85:N85"/>
    <mergeCell ref="R85:W85"/>
    <mergeCell ref="B86:E86"/>
    <mergeCell ref="I86:N86"/>
    <mergeCell ref="R86:W86"/>
    <mergeCell ref="B87:E87"/>
    <mergeCell ref="I87:N87"/>
    <mergeCell ref="R87:W87"/>
    <mergeCell ref="B88:C88"/>
    <mergeCell ref="B90:E90"/>
    <mergeCell ref="I90:N90"/>
    <mergeCell ref="R90:W90"/>
    <mergeCell ref="B92:E92"/>
    <mergeCell ref="I92:N92"/>
    <mergeCell ref="R92:W92"/>
    <mergeCell ref="B93:E93"/>
    <mergeCell ref="I93:N93"/>
    <mergeCell ref="R93:W93"/>
    <mergeCell ref="B94:E94"/>
    <mergeCell ref="I94:N94"/>
    <mergeCell ref="R94:W94"/>
    <mergeCell ref="B95:E95"/>
    <mergeCell ref="I95:N95"/>
    <mergeCell ref="R95:W95"/>
    <mergeCell ref="B96:E96"/>
    <mergeCell ref="I96:N96"/>
    <mergeCell ref="R96:W96"/>
    <mergeCell ref="B97:E97"/>
    <mergeCell ref="I97:N97"/>
    <mergeCell ref="R97:W97"/>
    <mergeCell ref="B98:C98"/>
    <mergeCell ref="B100:E100"/>
    <mergeCell ref="I100:N100"/>
    <mergeCell ref="R100:W100"/>
    <mergeCell ref="B102:E102"/>
    <mergeCell ref="I102:N102"/>
    <mergeCell ref="R102:W102"/>
    <mergeCell ref="B103:E103"/>
    <mergeCell ref="I103:N103"/>
    <mergeCell ref="R103:W103"/>
    <mergeCell ref="B104:E104"/>
    <mergeCell ref="I104:N104"/>
    <mergeCell ref="R104:W104"/>
    <mergeCell ref="B105:E105"/>
    <mergeCell ref="I105:N105"/>
    <mergeCell ref="R105:W105"/>
    <mergeCell ref="B106:E106"/>
    <mergeCell ref="I106:N106"/>
    <mergeCell ref="R106:W106"/>
    <mergeCell ref="B107:E107"/>
    <mergeCell ref="I107:N107"/>
    <mergeCell ref="R107:W107"/>
    <mergeCell ref="B114:E114"/>
    <mergeCell ref="I114:N114"/>
    <mergeCell ref="R114:W114"/>
    <mergeCell ref="B110:E110"/>
    <mergeCell ref="I110:N110"/>
    <mergeCell ref="R110:W110"/>
    <mergeCell ref="B112:E112"/>
    <mergeCell ref="I112:N112"/>
    <mergeCell ref="R112:W112"/>
    <mergeCell ref="I48:N48"/>
    <mergeCell ref="B115:E115"/>
    <mergeCell ref="I115:N115"/>
    <mergeCell ref="R115:W115"/>
    <mergeCell ref="B54:E54"/>
    <mergeCell ref="B55:E55"/>
    <mergeCell ref="B56:C56"/>
    <mergeCell ref="B113:E113"/>
    <mergeCell ref="I113:N113"/>
    <mergeCell ref="R113:W113"/>
    <mergeCell ref="B46:C46"/>
    <mergeCell ref="B48:E48"/>
    <mergeCell ref="B50:E50"/>
    <mergeCell ref="B51:E51"/>
    <mergeCell ref="B52:E52"/>
    <mergeCell ref="B53:E53"/>
    <mergeCell ref="B26:C26"/>
    <mergeCell ref="B28:E28"/>
    <mergeCell ref="B30:E30"/>
    <mergeCell ref="B31:E31"/>
    <mergeCell ref="B32:E32"/>
    <mergeCell ref="B33:E33"/>
    <mergeCell ref="M6:O6"/>
    <mergeCell ref="P6:W6"/>
    <mergeCell ref="M7:O7"/>
    <mergeCell ref="P7:V7"/>
    <mergeCell ref="E2:N2"/>
    <mergeCell ref="R4:W4"/>
    <mergeCell ref="M8:O8"/>
    <mergeCell ref="P8:W8"/>
    <mergeCell ref="M9:O9"/>
    <mergeCell ref="P9:W9"/>
    <mergeCell ref="M10:O10"/>
    <mergeCell ref="P10:W10"/>
    <mergeCell ref="C11:E11"/>
    <mergeCell ref="F11:V11"/>
    <mergeCell ref="C12:E12"/>
    <mergeCell ref="F12:V12"/>
    <mergeCell ref="C13:E13"/>
    <mergeCell ref="F13:V13"/>
    <mergeCell ref="C16:W16"/>
    <mergeCell ref="A17:E17"/>
    <mergeCell ref="H17:N17"/>
    <mergeCell ref="Q17:W17"/>
    <mergeCell ref="I18:N18"/>
    <mergeCell ref="R18:W18"/>
    <mergeCell ref="B18:E18"/>
    <mergeCell ref="I20:N20"/>
    <mergeCell ref="R20:W20"/>
    <mergeCell ref="I21:N21"/>
    <mergeCell ref="R21:W21"/>
    <mergeCell ref="B20:E20"/>
    <mergeCell ref="B21:E21"/>
    <mergeCell ref="I22:N22"/>
    <mergeCell ref="R22:W22"/>
    <mergeCell ref="I23:N23"/>
    <mergeCell ref="R23:W23"/>
    <mergeCell ref="B22:E22"/>
    <mergeCell ref="B23:E23"/>
    <mergeCell ref="R117:W117"/>
    <mergeCell ref="I31:N31"/>
    <mergeCell ref="R31:W31"/>
    <mergeCell ref="I32:N32"/>
    <mergeCell ref="I24:N24"/>
    <mergeCell ref="R24:W24"/>
    <mergeCell ref="I25:N25"/>
    <mergeCell ref="R25:W25"/>
    <mergeCell ref="I116:N116"/>
    <mergeCell ref="R116:W116"/>
    <mergeCell ref="R41:W41"/>
    <mergeCell ref="I28:N28"/>
    <mergeCell ref="R28:W28"/>
    <mergeCell ref="I30:N30"/>
    <mergeCell ref="R30:W30"/>
    <mergeCell ref="I40:N40"/>
    <mergeCell ref="R40:W40"/>
    <mergeCell ref="R32:W32"/>
    <mergeCell ref="R38:W38"/>
    <mergeCell ref="I33:N33"/>
    <mergeCell ref="R33:W33"/>
    <mergeCell ref="I34:N34"/>
    <mergeCell ref="R34:W34"/>
    <mergeCell ref="B34:E34"/>
    <mergeCell ref="I35:N35"/>
    <mergeCell ref="R35:W35"/>
    <mergeCell ref="B35:E35"/>
    <mergeCell ref="B36:C36"/>
    <mergeCell ref="B38:E38"/>
    <mergeCell ref="I42:N42"/>
    <mergeCell ref="R42:W42"/>
    <mergeCell ref="I43:N43"/>
    <mergeCell ref="R43:W43"/>
    <mergeCell ref="B42:E42"/>
    <mergeCell ref="B43:E43"/>
    <mergeCell ref="I41:N41"/>
    <mergeCell ref="I38:N38"/>
    <mergeCell ref="I44:N44"/>
    <mergeCell ref="R44:W44"/>
    <mergeCell ref="I45:N45"/>
    <mergeCell ref="R45:W45"/>
    <mergeCell ref="B44:E44"/>
    <mergeCell ref="B45:E45"/>
    <mergeCell ref="R50:W50"/>
    <mergeCell ref="A122:W122"/>
    <mergeCell ref="E126:N126"/>
    <mergeCell ref="I51:N51"/>
    <mergeCell ref="R51:W51"/>
    <mergeCell ref="R55:W55"/>
    <mergeCell ref="I52:N52"/>
    <mergeCell ref="R52:W52"/>
    <mergeCell ref="B118:C118"/>
    <mergeCell ref="I117:N117"/>
    <mergeCell ref="B25:E25"/>
    <mergeCell ref="I53:N53"/>
    <mergeCell ref="R53:W53"/>
    <mergeCell ref="A60:W60"/>
    <mergeCell ref="N14:Q14"/>
    <mergeCell ref="I54:N54"/>
    <mergeCell ref="R54:W54"/>
    <mergeCell ref="I55:N55"/>
    <mergeCell ref="R48:W48"/>
    <mergeCell ref="I50:N50"/>
    <mergeCell ref="B108:C108"/>
    <mergeCell ref="D19:E19"/>
    <mergeCell ref="D29:E29"/>
    <mergeCell ref="D39:E39"/>
    <mergeCell ref="D49:E49"/>
    <mergeCell ref="D81:E81"/>
    <mergeCell ref="D91:E91"/>
    <mergeCell ref="B40:E40"/>
    <mergeCell ref="B41:E41"/>
    <mergeCell ref="B24:E24"/>
    <mergeCell ref="D153:E153"/>
    <mergeCell ref="D163:E163"/>
    <mergeCell ref="D173:E173"/>
    <mergeCell ref="B117:E117"/>
    <mergeCell ref="B116:E116"/>
    <mergeCell ref="C136:E136"/>
    <mergeCell ref="B142:E142"/>
    <mergeCell ref="B146:E146"/>
    <mergeCell ref="B149:E149"/>
    <mergeCell ref="B154:E154"/>
    <mergeCell ref="B58:W58"/>
    <mergeCell ref="B120:W120"/>
    <mergeCell ref="B182:W182"/>
    <mergeCell ref="B244:W244"/>
    <mergeCell ref="F14:L14"/>
    <mergeCell ref="F76:L76"/>
    <mergeCell ref="F138:L138"/>
    <mergeCell ref="F200:L200"/>
    <mergeCell ref="D101:E101"/>
    <mergeCell ref="D111:E111"/>
  </mergeCells>
  <phoneticPr fontId="3" type="Hiragana"/>
  <dataValidations count="2">
    <dataValidation type="list" allowBlank="1" showInputMessage="1" showErrorMessage="1" sqref="J19 S19 J29 S29 J39 S39 J49 S49 J81 S81 J91 S91 J101 S101 J111 S111 J143 S143 J153 S153 J163 S163 J173 S173 J205 S205 J215 S215 J225 S225 J235 S235">
      <formula1>"□,☑"</formula1>
    </dataValidation>
    <dataValidation type="list" allowBlank="1" showInputMessage="1" showErrorMessage="1" sqref="B235">
      <formula1>"無□,無☑"</formula1>
    </dataValidation>
  </dataValidations>
  <hyperlinks>
    <hyperlink ref="X1" location="取説・目次!O15" display="取説・目次へ戻る"/>
    <hyperlink ref="X63" location="取説・目次!A1" display="取説・目次へ戻る"/>
    <hyperlink ref="X125" location="取説・目次!A1" display="取説・目次へ戻る"/>
    <hyperlink ref="X187" location="取説・目次!A1" display="取説・目次へ戻る"/>
  </hyperlinks>
  <pageMargins left="0.78740157480314965" right="0.78740157480314965" top="0.98425196850393704" bottom="0.98425196850393704" header="0.51181102362204722" footer="0.51181102362204722"/>
  <pageSetup paperSize="9" scale="84" orientation="portrait" r:id="rId1"/>
  <headerFooter alignWithMargins="0"/>
  <rowBreaks count="3" manualBreakCount="3">
    <brk id="62" max="16" man="1"/>
    <brk id="124" max="16" man="1"/>
    <brk id="186" max="16"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99FF"/>
  </sheetPr>
  <dimension ref="A1:BP63"/>
  <sheetViews>
    <sheetView showZeros="0" zoomScale="40" zoomScaleNormal="40" zoomScaleSheetLayoutView="70" zoomScalePageLayoutView="70" workbookViewId="0">
      <selection activeCell="AN1" sqref="AN1:AT2"/>
    </sheetView>
  </sheetViews>
  <sheetFormatPr defaultRowHeight="24" customHeight="1"/>
  <cols>
    <col min="1" max="1" width="3.25" style="729" customWidth="1"/>
    <col min="2" max="2" width="19.25" style="729" customWidth="1"/>
    <col min="3" max="3" width="34.625" style="729" customWidth="1"/>
    <col min="4" max="5" width="3.125" style="729" customWidth="1"/>
    <col min="6" max="6" width="28" style="729" customWidth="1"/>
    <col min="7" max="8" width="2.125" style="729" customWidth="1"/>
    <col min="9" max="10" width="2.625" style="729" customWidth="1"/>
    <col min="11" max="12" width="5.375" style="729" customWidth="1"/>
    <col min="13" max="13" width="7.5" style="729" customWidth="1"/>
    <col min="14" max="14" width="27.5" style="729" customWidth="1"/>
    <col min="15" max="16" width="2.125" style="729" customWidth="1"/>
    <col min="17" max="18" width="2.625" style="729" customWidth="1"/>
    <col min="19" max="20" width="5.375" style="729" customWidth="1"/>
    <col min="21" max="21" width="7.5" style="729" customWidth="1"/>
    <col min="22" max="22" width="27.5" style="729" customWidth="1"/>
    <col min="23" max="24" width="2.125" style="729" customWidth="1"/>
    <col min="25" max="26" width="2.625" style="729" customWidth="1"/>
    <col min="27" max="28" width="5.375" style="729" customWidth="1"/>
    <col min="29" max="29" width="7.5" style="729" customWidth="1"/>
    <col min="30" max="30" width="27.5" style="729" customWidth="1"/>
    <col min="31" max="32" width="2.125" style="729" customWidth="1"/>
    <col min="33" max="34" width="2.625" style="729" customWidth="1"/>
    <col min="35" max="36" width="5.375" style="729" customWidth="1"/>
    <col min="37" max="37" width="7.5" style="729" customWidth="1"/>
    <col min="38" max="38" width="27.5" style="729" customWidth="1"/>
    <col min="39" max="39" width="5.625" style="729" customWidth="1"/>
    <col min="40" max="40" width="6.5" style="770" customWidth="1"/>
    <col min="41" max="42" width="2.625" style="729" customWidth="1"/>
    <col min="43" max="44" width="5.375" style="729" customWidth="1"/>
    <col min="45" max="45" width="7.375" style="729" customWidth="1"/>
    <col min="46" max="46" width="27.5" style="729" customWidth="1"/>
    <col min="47" max="47" width="11" style="775" customWidth="1"/>
    <col min="48" max="49" width="2.625" style="729" customWidth="1"/>
    <col min="50" max="51" width="5.375" style="729" customWidth="1"/>
    <col min="52" max="52" width="7.375" style="729" customWidth="1"/>
    <col min="53" max="53" width="27.5" style="729" customWidth="1"/>
    <col min="54" max="54" width="11" style="775" customWidth="1"/>
    <col min="55" max="56" width="2.625" style="729" customWidth="1"/>
    <col min="57" max="58" width="5.375" style="729" customWidth="1"/>
    <col min="59" max="59" width="7.375" style="729" customWidth="1"/>
    <col min="60" max="60" width="27.5" style="729" customWidth="1"/>
    <col min="61" max="61" width="11" style="775" customWidth="1"/>
    <col min="62" max="63" width="2.625" style="729" customWidth="1"/>
    <col min="64" max="65" width="5.375" style="729" customWidth="1"/>
    <col min="66" max="66" width="7.375" style="729" customWidth="1"/>
    <col min="67" max="67" width="27.5" style="729" customWidth="1"/>
    <col min="68" max="68" width="6.5" style="776" customWidth="1"/>
  </cols>
  <sheetData>
    <row r="1" spans="1:68" ht="32.25">
      <c r="A1" s="728"/>
      <c r="B1" s="728"/>
      <c r="C1" s="728"/>
      <c r="D1" s="728"/>
      <c r="E1" s="728"/>
      <c r="F1" s="728"/>
      <c r="G1" s="728"/>
      <c r="H1" s="728"/>
      <c r="I1" s="1573" t="s">
        <v>527</v>
      </c>
      <c r="J1" s="1573"/>
      <c r="K1" s="1573"/>
      <c r="L1" s="1573"/>
      <c r="M1" s="1573"/>
      <c r="N1" s="1573"/>
      <c r="O1" s="1573"/>
      <c r="P1" s="1573"/>
      <c r="Q1" s="1573"/>
      <c r="R1" s="1573"/>
      <c r="S1" s="1573"/>
      <c r="T1" s="1573"/>
      <c r="U1" s="1573"/>
      <c r="V1" s="1573"/>
      <c r="W1" s="730"/>
      <c r="X1" s="730"/>
      <c r="AN1" s="1583" t="s">
        <v>383</v>
      </c>
      <c r="AO1" s="1583"/>
      <c r="AP1" s="1583"/>
      <c r="AQ1" s="1583"/>
      <c r="AR1" s="1583"/>
      <c r="AS1" s="1583"/>
      <c r="AT1" s="1583"/>
    </row>
    <row r="2" spans="1:68" ht="25.5" customHeight="1">
      <c r="A2" s="728"/>
      <c r="B2" s="728"/>
      <c r="C2" s="728"/>
      <c r="D2" s="728"/>
      <c r="E2" s="728"/>
      <c r="F2" s="728"/>
      <c r="G2" s="728"/>
      <c r="H2" s="728"/>
      <c r="I2" s="730"/>
      <c r="J2" s="730"/>
      <c r="K2" s="730"/>
      <c r="L2" s="730"/>
      <c r="M2" s="730"/>
      <c r="N2" s="730"/>
      <c r="O2" s="730"/>
      <c r="P2" s="730"/>
      <c r="Q2" s="730"/>
      <c r="R2" s="730"/>
      <c r="S2" s="730"/>
      <c r="T2" s="730"/>
      <c r="U2" s="730"/>
      <c r="V2" s="730"/>
      <c r="W2" s="730"/>
      <c r="X2" s="730"/>
      <c r="Y2" s="731"/>
      <c r="Z2" s="731"/>
      <c r="AA2" s="731"/>
      <c r="AB2" s="731"/>
      <c r="AC2" s="731"/>
      <c r="AD2" s="731"/>
      <c r="AN2" s="1583"/>
      <c r="AO2" s="1583"/>
      <c r="AP2" s="1583"/>
      <c r="AQ2" s="1583"/>
      <c r="AR2" s="1583"/>
      <c r="AS2" s="1583"/>
      <c r="AT2" s="1583"/>
      <c r="AV2" s="731"/>
      <c r="AW2" s="731"/>
      <c r="AX2" s="731"/>
      <c r="AY2" s="731"/>
      <c r="AZ2" s="731"/>
      <c r="BA2" s="731"/>
      <c r="BC2" s="731"/>
      <c r="BD2" s="731"/>
      <c r="BE2" s="731"/>
      <c r="BF2" s="731"/>
      <c r="BG2" s="731"/>
      <c r="BH2" s="731"/>
      <c r="BJ2" s="731"/>
      <c r="BK2" s="731"/>
      <c r="BL2" s="731"/>
      <c r="BM2" s="731"/>
      <c r="BN2" s="731"/>
      <c r="BO2" s="731"/>
    </row>
    <row r="3" spans="1:68" ht="25.5" customHeight="1">
      <c r="A3" s="1560" t="s">
        <v>502</v>
      </c>
      <c r="B3" s="1560"/>
      <c r="C3" s="1560" t="str">
        <f>①!H19</f>
        <v>甲府市長　樋口 雄一</v>
      </c>
      <c r="D3" s="1560"/>
      <c r="E3" s="1560"/>
      <c r="F3" s="1560"/>
      <c r="G3" s="732"/>
      <c r="H3" s="732"/>
      <c r="I3" s="731"/>
      <c r="J3" s="1560" t="s">
        <v>323</v>
      </c>
      <c r="K3" s="1560"/>
      <c r="L3" s="746" t="s">
        <v>525</v>
      </c>
      <c r="M3" s="1532">
        <f>取説・目次!G21</f>
        <v>44288</v>
      </c>
      <c r="N3" s="1532"/>
      <c r="O3" s="1532"/>
      <c r="P3" s="1532"/>
      <c r="Q3" s="1533"/>
      <c r="R3" s="731"/>
      <c r="S3" s="731"/>
      <c r="T3" s="731"/>
      <c r="U3" s="731"/>
      <c r="V3" s="731"/>
      <c r="W3" s="731"/>
      <c r="X3" s="731"/>
      <c r="Y3" s="731"/>
      <c r="Z3" s="731"/>
      <c r="AA3" s="731"/>
      <c r="AB3" s="731"/>
      <c r="AC3" s="731"/>
      <c r="AD3" s="731"/>
      <c r="AO3" s="731"/>
      <c r="AP3" s="731"/>
      <c r="AQ3" s="731"/>
      <c r="AR3" s="731"/>
      <c r="AS3" s="731"/>
      <c r="AT3" s="731"/>
      <c r="AV3" s="731"/>
      <c r="AW3" s="731"/>
      <c r="AX3" s="731"/>
      <c r="AY3" s="731"/>
      <c r="AZ3" s="731"/>
      <c r="BA3" s="731"/>
      <c r="BC3" s="731"/>
      <c r="BD3" s="731"/>
      <c r="BE3" s="731"/>
      <c r="BF3" s="731"/>
      <c r="BG3" s="731"/>
      <c r="BH3" s="731"/>
      <c r="BJ3" s="731"/>
      <c r="BK3" s="731"/>
      <c r="BL3" s="731"/>
      <c r="BM3" s="731"/>
      <c r="BN3" s="731"/>
      <c r="BO3" s="731"/>
    </row>
    <row r="4" spans="1:68" ht="25.5" customHeight="1" thickBot="1">
      <c r="A4" s="1560" t="s">
        <v>503</v>
      </c>
      <c r="B4" s="1560"/>
      <c r="C4" s="1560" t="str">
        <f>取説・目次!G15</f>
        <v>○○○○○○工事</v>
      </c>
      <c r="D4" s="1560"/>
      <c r="E4" s="1560"/>
      <c r="F4" s="1560"/>
      <c r="G4" s="732"/>
      <c r="H4" s="732"/>
      <c r="I4" s="731"/>
      <c r="J4" s="1560"/>
      <c r="K4" s="1560"/>
      <c r="L4" s="747" t="s">
        <v>524</v>
      </c>
      <c r="M4" s="1534">
        <f>取説・目次!G22</f>
        <v>44289</v>
      </c>
      <c r="N4" s="1534"/>
      <c r="O4" s="1534"/>
      <c r="P4" s="1534"/>
      <c r="Q4" s="1535"/>
      <c r="R4" s="731"/>
      <c r="S4" s="731"/>
      <c r="T4" s="731"/>
      <c r="U4" s="731"/>
      <c r="V4" s="731"/>
      <c r="W4" s="731"/>
      <c r="X4" s="731"/>
      <c r="Y4" s="731"/>
      <c r="Z4" s="731"/>
      <c r="AA4" s="731"/>
      <c r="AB4" s="731"/>
      <c r="AC4" s="731"/>
      <c r="AD4" s="731"/>
      <c r="AO4" s="731"/>
      <c r="AP4" s="731"/>
      <c r="AQ4" s="731"/>
      <c r="AR4" s="731"/>
      <c r="AS4" s="731"/>
      <c r="AT4" s="731"/>
      <c r="AV4" s="731"/>
      <c r="AW4" s="731"/>
      <c r="AX4" s="731"/>
      <c r="AY4" s="731"/>
      <c r="AZ4" s="731"/>
      <c r="BA4" s="731"/>
      <c r="BC4" s="731"/>
      <c r="BD4" s="731"/>
      <c r="BE4" s="731"/>
      <c r="BF4" s="731"/>
      <c r="BG4" s="731"/>
      <c r="BH4" s="731"/>
      <c r="BJ4" s="731"/>
      <c r="BK4" s="731"/>
      <c r="BL4" s="731"/>
      <c r="BM4" s="731"/>
      <c r="BN4" s="731"/>
      <c r="BO4" s="731"/>
    </row>
    <row r="5" spans="1:68" ht="15.75" customHeight="1" thickTop="1">
      <c r="A5" s="728"/>
      <c r="B5" s="728"/>
      <c r="C5" s="728"/>
      <c r="D5" s="728"/>
      <c r="E5" s="728"/>
      <c r="F5" s="728"/>
      <c r="G5" s="728"/>
      <c r="H5" s="728"/>
      <c r="I5" s="731"/>
      <c r="J5" s="731"/>
      <c r="K5" s="731"/>
      <c r="L5" s="731"/>
      <c r="M5" s="731"/>
      <c r="N5" s="731"/>
      <c r="O5" s="731"/>
      <c r="P5" s="731"/>
      <c r="Q5" s="731"/>
      <c r="R5" s="731"/>
      <c r="S5" s="731"/>
      <c r="T5" s="731"/>
      <c r="U5" s="731"/>
      <c r="V5" s="731"/>
      <c r="W5" s="731"/>
      <c r="X5" s="731"/>
      <c r="Y5" s="731"/>
      <c r="Z5" s="731"/>
      <c r="AA5" s="731"/>
      <c r="AB5" s="731"/>
      <c r="AC5" s="731"/>
      <c r="AD5" s="731"/>
      <c r="AN5" s="771"/>
      <c r="AO5" s="759"/>
      <c r="AP5" s="759"/>
      <c r="AQ5" s="759"/>
      <c r="AR5" s="759"/>
      <c r="AS5" s="759"/>
      <c r="AT5" s="759"/>
      <c r="AU5" s="777"/>
      <c r="AV5" s="759"/>
      <c r="AW5" s="759"/>
      <c r="AX5" s="759"/>
      <c r="AY5" s="759"/>
      <c r="AZ5" s="759"/>
      <c r="BA5" s="759"/>
      <c r="BB5" s="777"/>
      <c r="BC5" s="759"/>
      <c r="BD5" s="759"/>
      <c r="BE5" s="759"/>
      <c r="BF5" s="759"/>
      <c r="BG5" s="759"/>
      <c r="BH5" s="759"/>
      <c r="BI5" s="777"/>
      <c r="BJ5" s="759"/>
      <c r="BK5" s="759"/>
      <c r="BL5" s="759"/>
      <c r="BM5" s="759"/>
      <c r="BN5" s="759"/>
      <c r="BO5" s="759"/>
      <c r="BP5" s="778"/>
    </row>
    <row r="6" spans="1:68" ht="27" customHeight="1">
      <c r="A6" s="1560" t="s">
        <v>504</v>
      </c>
      <c r="B6" s="1560"/>
      <c r="C6" s="748" t="str">
        <f>取説・目次!G25&amp;IF(取説・目次!G26&lt;&gt;0,CHAR(10)&amp;取説・目次!G26,)</f>
        <v>株式会社 甲府工務店</v>
      </c>
      <c r="D6" s="728"/>
      <c r="E6" s="728"/>
      <c r="F6" s="728"/>
      <c r="G6" s="728"/>
      <c r="H6" s="728"/>
      <c r="I6" s="1541" t="s">
        <v>505</v>
      </c>
      <c r="J6" s="1541"/>
      <c r="K6" s="1526" t="s">
        <v>506</v>
      </c>
      <c r="L6" s="1526"/>
      <c r="M6" s="1526"/>
      <c r="N6" s="751"/>
      <c r="O6" s="731"/>
      <c r="P6" s="731"/>
      <c r="Q6" s="1541" t="s">
        <v>505</v>
      </c>
      <c r="R6" s="1541"/>
      <c r="S6" s="1526" t="s">
        <v>506</v>
      </c>
      <c r="T6" s="1526"/>
      <c r="U6" s="1526"/>
      <c r="V6" s="751"/>
      <c r="W6" s="731"/>
      <c r="X6" s="731"/>
      <c r="Y6" s="1541" t="s">
        <v>505</v>
      </c>
      <c r="Z6" s="1541"/>
      <c r="AA6" s="1526" t="s">
        <v>506</v>
      </c>
      <c r="AB6" s="1526"/>
      <c r="AC6" s="1526"/>
      <c r="AD6" s="751"/>
      <c r="AE6" s="731"/>
      <c r="AF6" s="731"/>
      <c r="AG6" s="1541" t="s">
        <v>505</v>
      </c>
      <c r="AH6" s="1541"/>
      <c r="AI6" s="1526" t="s">
        <v>506</v>
      </c>
      <c r="AJ6" s="1526"/>
      <c r="AK6" s="1526"/>
      <c r="AL6" s="751"/>
      <c r="AM6" s="731"/>
      <c r="AN6" s="772" t="s">
        <v>198</v>
      </c>
      <c r="AO6" s="1566" t="str">
        <f>取説・目次!Q28</f>
        <v>△△△工事</v>
      </c>
      <c r="AP6" s="1566"/>
      <c r="AQ6" s="1561" t="s">
        <v>506</v>
      </c>
      <c r="AR6" s="1561"/>
      <c r="AS6" s="1561"/>
      <c r="AT6" s="787" t="str">
        <f>取説・目次!Q15&amp;IF(取説・目次!Q16&lt;&gt;0,CHAR(10)&amp;取説・目次!Q16,)</f>
        <v>市役所工業
999999999</v>
      </c>
      <c r="AU6" s="779" t="s">
        <v>469</v>
      </c>
      <c r="AV6" s="1556">
        <f>取説・目次!AS28</f>
        <v>0</v>
      </c>
      <c r="AW6" s="1556"/>
      <c r="AX6" s="1545" t="s">
        <v>506</v>
      </c>
      <c r="AY6" s="1545"/>
      <c r="AZ6" s="1545"/>
      <c r="BA6" s="762" t="str">
        <f>取説・目次!AS15&amp;IF(取説・目次!AS16&lt;&gt;0,CHAR(10)&amp;取説・目次!AS16,)</f>
        <v/>
      </c>
      <c r="BB6" s="779" t="s">
        <v>473</v>
      </c>
      <c r="BC6" s="1556">
        <f>取説・目次!AL49</f>
        <v>0</v>
      </c>
      <c r="BD6" s="1556"/>
      <c r="BE6" s="1545" t="s">
        <v>506</v>
      </c>
      <c r="BF6" s="1545"/>
      <c r="BG6" s="1545"/>
      <c r="BH6" s="762" t="str">
        <f>取説・目次!AL36&amp;IF(取説・目次!AL37&lt;&gt;0,CHAR(10)&amp;取説・目次!AL37,)</f>
        <v/>
      </c>
      <c r="BI6" s="779" t="s">
        <v>477</v>
      </c>
      <c r="BJ6" s="1556">
        <f>取説・目次!AE70</f>
        <v>0</v>
      </c>
      <c r="BK6" s="1556"/>
      <c r="BL6" s="1545" t="s">
        <v>506</v>
      </c>
      <c r="BM6" s="1545"/>
      <c r="BN6" s="1545"/>
      <c r="BO6" s="762" t="str">
        <f>取説・目次!AE57&amp;IF(取説・目次!AE58&lt;&gt;0,CHAR(10)&amp;取説・目次!AE58,)</f>
        <v/>
      </c>
      <c r="BP6" s="780"/>
    </row>
    <row r="7" spans="1:68" ht="27" customHeight="1">
      <c r="A7" s="1560" t="s">
        <v>353</v>
      </c>
      <c r="B7" s="1560"/>
      <c r="C7" s="743"/>
      <c r="D7" s="728"/>
      <c r="E7" s="728"/>
      <c r="F7" s="728"/>
      <c r="G7" s="728"/>
      <c r="H7" s="728"/>
      <c r="I7" s="1541"/>
      <c r="J7" s="1541"/>
      <c r="K7" s="1526" t="s">
        <v>313</v>
      </c>
      <c r="L7" s="1526"/>
      <c r="M7" s="1526"/>
      <c r="N7" s="751"/>
      <c r="O7" s="731"/>
      <c r="P7" s="731"/>
      <c r="Q7" s="1541"/>
      <c r="R7" s="1541"/>
      <c r="S7" s="1526" t="s">
        <v>313</v>
      </c>
      <c r="T7" s="1526"/>
      <c r="U7" s="1526"/>
      <c r="V7" s="751"/>
      <c r="W7" s="731"/>
      <c r="X7" s="731"/>
      <c r="Y7" s="1541"/>
      <c r="Z7" s="1541"/>
      <c r="AA7" s="1526" t="s">
        <v>313</v>
      </c>
      <c r="AB7" s="1526"/>
      <c r="AC7" s="1526"/>
      <c r="AD7" s="751"/>
      <c r="AE7" s="731"/>
      <c r="AF7" s="731"/>
      <c r="AG7" s="1541"/>
      <c r="AH7" s="1541"/>
      <c r="AI7" s="1526" t="s">
        <v>313</v>
      </c>
      <c r="AJ7" s="1526"/>
      <c r="AK7" s="1526"/>
      <c r="AL7" s="751"/>
      <c r="AM7" s="731"/>
      <c r="AN7" s="768"/>
      <c r="AO7" s="1566"/>
      <c r="AP7" s="1566"/>
      <c r="AQ7" s="1561" t="s">
        <v>313</v>
      </c>
      <c r="AR7" s="1561"/>
      <c r="AS7" s="1561"/>
      <c r="AT7" s="788" t="str">
        <f>取説・目次!Q20</f>
        <v>甲府　○太</v>
      </c>
      <c r="AU7" s="781"/>
      <c r="AV7" s="1556"/>
      <c r="AW7" s="1556"/>
      <c r="AX7" s="1545" t="s">
        <v>313</v>
      </c>
      <c r="AY7" s="1545"/>
      <c r="AZ7" s="1545"/>
      <c r="BA7" s="756">
        <f>取説・目次!AS20</f>
        <v>0</v>
      </c>
      <c r="BB7" s="781"/>
      <c r="BC7" s="1556"/>
      <c r="BD7" s="1556"/>
      <c r="BE7" s="1545" t="s">
        <v>313</v>
      </c>
      <c r="BF7" s="1545"/>
      <c r="BG7" s="1545"/>
      <c r="BH7" s="756">
        <f>取説・目次!AS41</f>
        <v>0</v>
      </c>
      <c r="BI7" s="781"/>
      <c r="BJ7" s="1556"/>
      <c r="BK7" s="1556"/>
      <c r="BL7" s="1545" t="s">
        <v>313</v>
      </c>
      <c r="BM7" s="1545"/>
      <c r="BN7" s="1545"/>
      <c r="BO7" s="756">
        <f>取説・目次!AE62</f>
        <v>0</v>
      </c>
      <c r="BP7" s="780"/>
    </row>
    <row r="8" spans="1:68" ht="27" customHeight="1">
      <c r="A8" s="1574" t="s">
        <v>523</v>
      </c>
      <c r="B8" s="1574"/>
      <c r="C8" s="743" t="str">
        <f>取説・目次!H31</f>
        <v>甲府 一郎</v>
      </c>
      <c r="D8" s="728"/>
      <c r="E8" s="728"/>
      <c r="F8" s="728"/>
      <c r="G8" s="728"/>
      <c r="H8" s="728"/>
      <c r="I8" s="1541"/>
      <c r="J8" s="1541"/>
      <c r="K8" s="1526" t="s">
        <v>507</v>
      </c>
      <c r="L8" s="1526"/>
      <c r="M8" s="1526"/>
      <c r="N8" s="751"/>
      <c r="O8" s="731"/>
      <c r="P8" s="731"/>
      <c r="Q8" s="1541"/>
      <c r="R8" s="1541"/>
      <c r="S8" s="1526" t="s">
        <v>507</v>
      </c>
      <c r="T8" s="1526"/>
      <c r="U8" s="1526"/>
      <c r="V8" s="751"/>
      <c r="W8" s="731"/>
      <c r="X8" s="731"/>
      <c r="Y8" s="1541"/>
      <c r="Z8" s="1541"/>
      <c r="AA8" s="1526" t="s">
        <v>507</v>
      </c>
      <c r="AB8" s="1526"/>
      <c r="AC8" s="1526"/>
      <c r="AD8" s="751"/>
      <c r="AE8" s="731"/>
      <c r="AF8" s="731"/>
      <c r="AG8" s="1541"/>
      <c r="AH8" s="1541"/>
      <c r="AI8" s="1526" t="s">
        <v>507</v>
      </c>
      <c r="AJ8" s="1526"/>
      <c r="AK8" s="1526"/>
      <c r="AL8" s="751"/>
      <c r="AM8" s="731"/>
      <c r="AN8" s="768"/>
      <c r="AO8" s="1566"/>
      <c r="AP8" s="1566"/>
      <c r="AQ8" s="1561" t="s">
        <v>507</v>
      </c>
      <c r="AR8" s="1561"/>
      <c r="AS8" s="1561"/>
      <c r="AT8" s="788" t="str">
        <f>①A!Z20</f>
        <v>○○○○知事許可（特-30）第99999号</v>
      </c>
      <c r="AU8" s="781"/>
      <c r="AV8" s="1556"/>
      <c r="AW8" s="1556"/>
      <c r="AX8" s="1545" t="s">
        <v>507</v>
      </c>
      <c r="AY8" s="1545"/>
      <c r="AZ8" s="1545"/>
      <c r="BA8" s="756" t="str">
        <f>⑤A!Z20</f>
        <v>許可）第号</v>
      </c>
      <c r="BB8" s="781"/>
      <c r="BC8" s="1556"/>
      <c r="BD8" s="1556"/>
      <c r="BE8" s="1545" t="s">
        <v>507</v>
      </c>
      <c r="BF8" s="1545"/>
      <c r="BG8" s="1545"/>
      <c r="BH8" s="756" t="str">
        <f>⑨A!Z20</f>
        <v>許可）第号</v>
      </c>
      <c r="BI8" s="781"/>
      <c r="BJ8" s="1556"/>
      <c r="BK8" s="1556"/>
      <c r="BL8" s="1545" t="s">
        <v>507</v>
      </c>
      <c r="BM8" s="1545"/>
      <c r="BN8" s="1545"/>
      <c r="BO8" s="756" t="str">
        <f>⑬A!Z20</f>
        <v>許可）第号</v>
      </c>
      <c r="BP8" s="780"/>
    </row>
    <row r="9" spans="1:68" ht="27" customHeight="1">
      <c r="A9" s="1560" t="s">
        <v>508</v>
      </c>
      <c r="B9" s="1560"/>
      <c r="C9" s="743">
        <f>取説・目次!H33</f>
        <v>0</v>
      </c>
      <c r="D9" s="728"/>
      <c r="E9" s="728"/>
      <c r="F9" s="728"/>
      <c r="G9" s="728"/>
      <c r="H9" s="728"/>
      <c r="I9" s="1541"/>
      <c r="J9" s="1541"/>
      <c r="K9" s="1536" t="s">
        <v>510</v>
      </c>
      <c r="L9" s="1537"/>
      <c r="M9" s="1538"/>
      <c r="N9" s="752" t="s">
        <v>509</v>
      </c>
      <c r="O9" s="731"/>
      <c r="P9" s="731"/>
      <c r="Q9" s="1541"/>
      <c r="R9" s="1541"/>
      <c r="S9" s="1536" t="s">
        <v>510</v>
      </c>
      <c r="T9" s="1537"/>
      <c r="U9" s="1538"/>
      <c r="V9" s="752" t="s">
        <v>509</v>
      </c>
      <c r="W9" s="731"/>
      <c r="X9" s="731"/>
      <c r="Y9" s="1541"/>
      <c r="Z9" s="1541"/>
      <c r="AA9" s="1536" t="s">
        <v>510</v>
      </c>
      <c r="AB9" s="1537"/>
      <c r="AC9" s="1538"/>
      <c r="AD9" s="752" t="s">
        <v>509</v>
      </c>
      <c r="AE9" s="731"/>
      <c r="AF9" s="731"/>
      <c r="AG9" s="1541"/>
      <c r="AH9" s="1541"/>
      <c r="AI9" s="1536" t="s">
        <v>510</v>
      </c>
      <c r="AJ9" s="1537"/>
      <c r="AK9" s="1538"/>
      <c r="AL9" s="752" t="s">
        <v>509</v>
      </c>
      <c r="AM9" s="731"/>
      <c r="AN9" s="768"/>
      <c r="AO9" s="1566"/>
      <c r="AP9" s="1566"/>
      <c r="AQ9" s="1570" t="s">
        <v>510</v>
      </c>
      <c r="AR9" s="1571"/>
      <c r="AS9" s="1572"/>
      <c r="AT9" s="789" t="str">
        <f>取説・目次!Q23</f>
        <v>特定</v>
      </c>
      <c r="AU9" s="781"/>
      <c r="AV9" s="1556"/>
      <c r="AW9" s="1556"/>
      <c r="AX9" s="1550" t="s">
        <v>510</v>
      </c>
      <c r="AY9" s="1551"/>
      <c r="AZ9" s="1552"/>
      <c r="BA9" s="769">
        <f>取説・目次!AS23</f>
        <v>0</v>
      </c>
      <c r="BB9" s="781"/>
      <c r="BC9" s="1556"/>
      <c r="BD9" s="1556"/>
      <c r="BE9" s="1550" t="s">
        <v>510</v>
      </c>
      <c r="BF9" s="1551"/>
      <c r="BG9" s="1552"/>
      <c r="BH9" s="757">
        <f>取説・目次!AL44</f>
        <v>0</v>
      </c>
      <c r="BI9" s="781"/>
      <c r="BJ9" s="1556"/>
      <c r="BK9" s="1556"/>
      <c r="BL9" s="1550" t="s">
        <v>510</v>
      </c>
      <c r="BM9" s="1551"/>
      <c r="BN9" s="1552"/>
      <c r="BO9" s="769">
        <f>取説・目次!AE65</f>
        <v>0</v>
      </c>
      <c r="BP9" s="780"/>
    </row>
    <row r="10" spans="1:68" ht="27" customHeight="1">
      <c r="A10" s="1567" t="s">
        <v>348</v>
      </c>
      <c r="B10" s="1567"/>
      <c r="C10" s="749"/>
      <c r="D10" s="728"/>
      <c r="E10" s="728"/>
      <c r="F10" s="728"/>
      <c r="G10" s="816"/>
      <c r="H10" s="736"/>
      <c r="I10" s="1541"/>
      <c r="J10" s="1541"/>
      <c r="K10" s="1536" t="s">
        <v>511</v>
      </c>
      <c r="L10" s="1537"/>
      <c r="M10" s="1538"/>
      <c r="N10" s="751"/>
      <c r="O10" s="731"/>
      <c r="P10" s="736"/>
      <c r="Q10" s="1541"/>
      <c r="R10" s="1541"/>
      <c r="S10" s="1536" t="s">
        <v>511</v>
      </c>
      <c r="T10" s="1537"/>
      <c r="U10" s="1538"/>
      <c r="V10" s="751"/>
      <c r="W10" s="731"/>
      <c r="X10" s="736"/>
      <c r="Y10" s="1541"/>
      <c r="Z10" s="1541"/>
      <c r="AA10" s="1536" t="s">
        <v>511</v>
      </c>
      <c r="AB10" s="1537"/>
      <c r="AC10" s="1538"/>
      <c r="AD10" s="751"/>
      <c r="AE10" s="731"/>
      <c r="AF10" s="736"/>
      <c r="AG10" s="1541"/>
      <c r="AH10" s="1541"/>
      <c r="AI10" s="1536" t="s">
        <v>511</v>
      </c>
      <c r="AJ10" s="1537"/>
      <c r="AK10" s="1538"/>
      <c r="AL10" s="751"/>
      <c r="AM10" s="731"/>
      <c r="AN10" s="768"/>
      <c r="AO10" s="1566"/>
      <c r="AP10" s="1566"/>
      <c r="AQ10" s="1570" t="s">
        <v>511</v>
      </c>
      <c r="AR10" s="1571"/>
      <c r="AS10" s="1572"/>
      <c r="AT10" s="788" t="str">
        <f>取説・目次!Q31</f>
        <v>山梨　□□</v>
      </c>
      <c r="AU10" s="781"/>
      <c r="AV10" s="1556"/>
      <c r="AW10" s="1556"/>
      <c r="AX10" s="1550" t="s">
        <v>511</v>
      </c>
      <c r="AY10" s="1551"/>
      <c r="AZ10" s="1552"/>
      <c r="BA10" s="756">
        <f>取説・目次!AS31</f>
        <v>0</v>
      </c>
      <c r="BB10" s="781"/>
      <c r="BC10" s="1556"/>
      <c r="BD10" s="1556"/>
      <c r="BE10" s="1550" t="s">
        <v>511</v>
      </c>
      <c r="BF10" s="1551"/>
      <c r="BG10" s="1552"/>
      <c r="BH10" s="756">
        <f>取説・目次!AS52</f>
        <v>0</v>
      </c>
      <c r="BI10" s="781"/>
      <c r="BJ10" s="1556"/>
      <c r="BK10" s="1556"/>
      <c r="BL10" s="1550" t="s">
        <v>511</v>
      </c>
      <c r="BM10" s="1551"/>
      <c r="BN10" s="1552"/>
      <c r="BO10" s="756">
        <f>取説・目次!AE73</f>
        <v>0</v>
      </c>
      <c r="BP10" s="780"/>
    </row>
    <row r="11" spans="1:68" ht="27" customHeight="1">
      <c r="A11" s="733"/>
      <c r="B11" s="743" t="s">
        <v>349</v>
      </c>
      <c r="C11" s="749"/>
      <c r="D11" s="728"/>
      <c r="E11" s="728"/>
      <c r="F11" s="728"/>
      <c r="G11" s="816"/>
      <c r="H11" s="740"/>
      <c r="I11" s="1541"/>
      <c r="J11" s="1541"/>
      <c r="K11" s="1529" t="s">
        <v>512</v>
      </c>
      <c r="L11" s="1529"/>
      <c r="M11" s="1529"/>
      <c r="N11" s="751"/>
      <c r="O11" s="731"/>
      <c r="P11" s="740"/>
      <c r="Q11" s="1541"/>
      <c r="R11" s="1541"/>
      <c r="S11" s="1529" t="s">
        <v>512</v>
      </c>
      <c r="T11" s="1529"/>
      <c r="U11" s="1529"/>
      <c r="V11" s="751"/>
      <c r="W11" s="731"/>
      <c r="X11" s="740"/>
      <c r="Y11" s="1541"/>
      <c r="Z11" s="1541"/>
      <c r="AA11" s="1529" t="s">
        <v>512</v>
      </c>
      <c r="AB11" s="1529"/>
      <c r="AC11" s="1529"/>
      <c r="AD11" s="751"/>
      <c r="AE11" s="731"/>
      <c r="AF11" s="740"/>
      <c r="AG11" s="1541"/>
      <c r="AH11" s="1541"/>
      <c r="AI11" s="1529" t="s">
        <v>512</v>
      </c>
      <c r="AJ11" s="1529"/>
      <c r="AK11" s="1529"/>
      <c r="AL11" s="751"/>
      <c r="AM11" s="731"/>
      <c r="AN11" s="768"/>
      <c r="AO11" s="1566"/>
      <c r="AP11" s="1566"/>
      <c r="AQ11" s="1565" t="s">
        <v>512</v>
      </c>
      <c r="AR11" s="1565"/>
      <c r="AS11" s="1565"/>
      <c r="AT11" s="788" t="str">
        <f>取説・目次!Q29</f>
        <v>甲府　○○</v>
      </c>
      <c r="AU11" s="781"/>
      <c r="AV11" s="1556"/>
      <c r="AW11" s="1556"/>
      <c r="AX11" s="1553" t="s">
        <v>512</v>
      </c>
      <c r="AY11" s="1553"/>
      <c r="AZ11" s="1553"/>
      <c r="BA11" s="756">
        <f>取説・目次!AS29</f>
        <v>0</v>
      </c>
      <c r="BB11" s="781"/>
      <c r="BC11" s="1556"/>
      <c r="BD11" s="1556"/>
      <c r="BE11" s="1553" t="s">
        <v>512</v>
      </c>
      <c r="BF11" s="1553"/>
      <c r="BG11" s="1553"/>
      <c r="BH11" s="756">
        <f>取説・目次!AL50</f>
        <v>0</v>
      </c>
      <c r="BI11" s="781"/>
      <c r="BJ11" s="1556"/>
      <c r="BK11" s="1556"/>
      <c r="BL11" s="1553" t="s">
        <v>512</v>
      </c>
      <c r="BM11" s="1553"/>
      <c r="BN11" s="1553"/>
      <c r="BO11" s="756">
        <f>取説・目次!AE71</f>
        <v>0</v>
      </c>
      <c r="BP11" s="780"/>
    </row>
    <row r="12" spans="1:68" ht="27" customHeight="1">
      <c r="A12" s="1567" t="s">
        <v>348</v>
      </c>
      <c r="B12" s="1567"/>
      <c r="C12" s="749"/>
      <c r="D12" s="728"/>
      <c r="E12" s="734"/>
      <c r="F12" s="743" t="s">
        <v>513</v>
      </c>
      <c r="G12" s="819"/>
      <c r="H12" s="834"/>
      <c r="I12" s="1541"/>
      <c r="J12" s="1541"/>
      <c r="K12" s="735"/>
      <c r="L12" s="1539" t="s">
        <v>515</v>
      </c>
      <c r="M12" s="1540"/>
      <c r="N12" s="751" t="s">
        <v>514</v>
      </c>
      <c r="O12" s="731"/>
      <c r="P12" s="834"/>
      <c r="Q12" s="1541"/>
      <c r="R12" s="1541"/>
      <c r="S12" s="735"/>
      <c r="T12" s="1539" t="s">
        <v>515</v>
      </c>
      <c r="U12" s="1540"/>
      <c r="V12" s="751" t="s">
        <v>514</v>
      </c>
      <c r="W12" s="731"/>
      <c r="X12" s="834"/>
      <c r="Y12" s="1541"/>
      <c r="Z12" s="1541"/>
      <c r="AA12" s="735"/>
      <c r="AB12" s="1539" t="s">
        <v>515</v>
      </c>
      <c r="AC12" s="1540"/>
      <c r="AD12" s="751" t="s">
        <v>514</v>
      </c>
      <c r="AE12" s="731"/>
      <c r="AF12" s="834"/>
      <c r="AG12" s="1541"/>
      <c r="AH12" s="1541"/>
      <c r="AI12" s="735"/>
      <c r="AJ12" s="1539" t="s">
        <v>515</v>
      </c>
      <c r="AK12" s="1540"/>
      <c r="AL12" s="751" t="s">
        <v>514</v>
      </c>
      <c r="AM12" s="731"/>
      <c r="AN12" s="768"/>
      <c r="AO12" s="1566"/>
      <c r="AP12" s="1566"/>
      <c r="AQ12" s="790"/>
      <c r="AR12" s="1568" t="s">
        <v>515</v>
      </c>
      <c r="AS12" s="1569"/>
      <c r="AT12" s="788" t="str">
        <f>取説・目次!Q30</f>
        <v>無</v>
      </c>
      <c r="AU12" s="781"/>
      <c r="AV12" s="1556"/>
      <c r="AW12" s="1556"/>
      <c r="AX12" s="758"/>
      <c r="AY12" s="1554" t="s">
        <v>515</v>
      </c>
      <c r="AZ12" s="1555"/>
      <c r="BA12" s="756" t="str">
        <f>取説・目次!AS30</f>
        <v>無</v>
      </c>
      <c r="BB12" s="781"/>
      <c r="BC12" s="1556"/>
      <c r="BD12" s="1556"/>
      <c r="BE12" s="758"/>
      <c r="BF12" s="1554" t="s">
        <v>515</v>
      </c>
      <c r="BG12" s="1555"/>
      <c r="BH12" s="756">
        <f>取説・目次!AS51</f>
        <v>0</v>
      </c>
      <c r="BI12" s="781"/>
      <c r="BJ12" s="1556"/>
      <c r="BK12" s="1556"/>
      <c r="BL12" s="758"/>
      <c r="BM12" s="1554" t="s">
        <v>515</v>
      </c>
      <c r="BN12" s="1555"/>
      <c r="BO12" s="756">
        <f>取説・目次!AE72</f>
        <v>0</v>
      </c>
      <c r="BP12" s="780"/>
    </row>
    <row r="13" spans="1:68" ht="27" customHeight="1">
      <c r="A13" s="733"/>
      <c r="B13" s="743" t="s">
        <v>349</v>
      </c>
      <c r="C13" s="749"/>
      <c r="D13" s="728"/>
      <c r="E13" s="736"/>
      <c r="F13" s="753"/>
      <c r="G13" s="816"/>
      <c r="H13" s="740"/>
      <c r="I13" s="1541"/>
      <c r="J13" s="1541"/>
      <c r="K13" s="1529" t="s">
        <v>516</v>
      </c>
      <c r="L13" s="1529"/>
      <c r="M13" s="1529"/>
      <c r="N13" s="751"/>
      <c r="O13" s="738"/>
      <c r="P13" s="740"/>
      <c r="Q13" s="1541"/>
      <c r="R13" s="1541"/>
      <c r="S13" s="1529" t="s">
        <v>516</v>
      </c>
      <c r="T13" s="1529"/>
      <c r="U13" s="1529"/>
      <c r="V13" s="751"/>
      <c r="W13" s="738"/>
      <c r="X13" s="740"/>
      <c r="Y13" s="1541"/>
      <c r="Z13" s="1541"/>
      <c r="AA13" s="1529" t="s">
        <v>516</v>
      </c>
      <c r="AB13" s="1529"/>
      <c r="AC13" s="1529"/>
      <c r="AD13" s="751"/>
      <c r="AE13" s="738"/>
      <c r="AF13" s="740"/>
      <c r="AG13" s="1541"/>
      <c r="AH13" s="1541"/>
      <c r="AI13" s="1529" t="s">
        <v>516</v>
      </c>
      <c r="AJ13" s="1529"/>
      <c r="AK13" s="1529"/>
      <c r="AL13" s="751"/>
      <c r="AM13" s="738"/>
      <c r="AN13" s="768"/>
      <c r="AO13" s="1566"/>
      <c r="AP13" s="1566"/>
      <c r="AQ13" s="1565" t="s">
        <v>516</v>
      </c>
      <c r="AR13" s="1565"/>
      <c r="AS13" s="1565"/>
      <c r="AT13" s="788" t="str">
        <f>取説・目次!Q32</f>
        <v>甲府　△△</v>
      </c>
      <c r="AU13" s="781"/>
      <c r="AV13" s="1556"/>
      <c r="AW13" s="1556"/>
      <c r="AX13" s="1553" t="s">
        <v>516</v>
      </c>
      <c r="AY13" s="1553"/>
      <c r="AZ13" s="1553"/>
      <c r="BA13" s="756">
        <f>取説・目次!AS32</f>
        <v>0</v>
      </c>
      <c r="BB13" s="781"/>
      <c r="BC13" s="1556"/>
      <c r="BD13" s="1556"/>
      <c r="BE13" s="1553" t="s">
        <v>516</v>
      </c>
      <c r="BF13" s="1553"/>
      <c r="BG13" s="1553"/>
      <c r="BH13" s="756">
        <f>取説・目次!AL53</f>
        <v>0</v>
      </c>
      <c r="BI13" s="781"/>
      <c r="BJ13" s="1556"/>
      <c r="BK13" s="1556"/>
      <c r="BL13" s="1553" t="s">
        <v>516</v>
      </c>
      <c r="BM13" s="1553"/>
      <c r="BN13" s="1553"/>
      <c r="BO13" s="756">
        <f>取説・目次!AE74</f>
        <v>0</v>
      </c>
      <c r="BP13" s="780"/>
    </row>
    <row r="14" spans="1:68" ht="27" customHeight="1">
      <c r="A14" s="744"/>
      <c r="B14" s="744"/>
      <c r="C14" s="744"/>
      <c r="D14" s="728"/>
      <c r="E14" s="740"/>
      <c r="F14" s="728"/>
      <c r="G14" s="816"/>
      <c r="H14" s="740"/>
      <c r="I14" s="1541"/>
      <c r="J14" s="1541"/>
      <c r="K14" s="735"/>
      <c r="L14" s="1530" t="s">
        <v>517</v>
      </c>
      <c r="M14" s="1531"/>
      <c r="N14" s="751"/>
      <c r="O14" s="738"/>
      <c r="P14" s="740"/>
      <c r="Q14" s="1541"/>
      <c r="R14" s="1541"/>
      <c r="S14" s="735"/>
      <c r="T14" s="1530" t="s">
        <v>517</v>
      </c>
      <c r="U14" s="1531"/>
      <c r="V14" s="751"/>
      <c r="W14" s="738"/>
      <c r="X14" s="740"/>
      <c r="Y14" s="1541"/>
      <c r="Z14" s="1541"/>
      <c r="AA14" s="735"/>
      <c r="AB14" s="1530" t="s">
        <v>517</v>
      </c>
      <c r="AC14" s="1531"/>
      <c r="AD14" s="751"/>
      <c r="AE14" s="738"/>
      <c r="AF14" s="740"/>
      <c r="AG14" s="1541"/>
      <c r="AH14" s="1541"/>
      <c r="AI14" s="735"/>
      <c r="AJ14" s="1530" t="s">
        <v>517</v>
      </c>
      <c r="AK14" s="1531"/>
      <c r="AL14" s="751"/>
      <c r="AM14" s="738"/>
      <c r="AN14" s="768"/>
      <c r="AO14" s="1566"/>
      <c r="AP14" s="1566"/>
      <c r="AQ14" s="790"/>
      <c r="AR14" s="1563" t="s">
        <v>517</v>
      </c>
      <c r="AS14" s="1564"/>
      <c r="AT14" s="788" t="str">
        <f>取説・目次!Q33</f>
        <v>□□工事</v>
      </c>
      <c r="AU14" s="781"/>
      <c r="AV14" s="1556"/>
      <c r="AW14" s="1556"/>
      <c r="AX14" s="758"/>
      <c r="AY14" s="1543" t="s">
        <v>517</v>
      </c>
      <c r="AZ14" s="1544"/>
      <c r="BA14" s="756">
        <f>取説・目次!AS33</f>
        <v>0</v>
      </c>
      <c r="BB14" s="781"/>
      <c r="BC14" s="1556"/>
      <c r="BD14" s="1556"/>
      <c r="BE14" s="758"/>
      <c r="BF14" s="1543" t="s">
        <v>517</v>
      </c>
      <c r="BG14" s="1544"/>
      <c r="BH14" s="756">
        <f>取説・目次!AL54</f>
        <v>0</v>
      </c>
      <c r="BI14" s="781"/>
      <c r="BJ14" s="1556"/>
      <c r="BK14" s="1556"/>
      <c r="BL14" s="758"/>
      <c r="BM14" s="1543" t="s">
        <v>517</v>
      </c>
      <c r="BN14" s="1544"/>
      <c r="BO14" s="756">
        <f>取説・目次!AE75</f>
        <v>0</v>
      </c>
      <c r="BP14" s="780"/>
    </row>
    <row r="15" spans="1:68" ht="27" customHeight="1">
      <c r="A15" s="1560" t="s">
        <v>521</v>
      </c>
      <c r="B15" s="1560"/>
      <c r="C15" s="743" t="s">
        <v>518</v>
      </c>
      <c r="D15" s="745"/>
      <c r="E15" s="740"/>
      <c r="F15" s="741"/>
      <c r="G15" s="820"/>
      <c r="H15" s="835"/>
      <c r="I15" s="1526" t="s">
        <v>520</v>
      </c>
      <c r="J15" s="1526"/>
      <c r="K15" s="1526"/>
      <c r="L15" s="1527" t="s">
        <v>519</v>
      </c>
      <c r="M15" s="1527"/>
      <c r="N15" s="1527"/>
      <c r="O15" s="738"/>
      <c r="P15" s="835"/>
      <c r="Q15" s="1526" t="s">
        <v>520</v>
      </c>
      <c r="R15" s="1526"/>
      <c r="S15" s="1526"/>
      <c r="T15" s="1527" t="s">
        <v>519</v>
      </c>
      <c r="U15" s="1527"/>
      <c r="V15" s="1527"/>
      <c r="W15" s="738"/>
      <c r="X15" s="835"/>
      <c r="Y15" s="1526" t="s">
        <v>520</v>
      </c>
      <c r="Z15" s="1526"/>
      <c r="AA15" s="1526"/>
      <c r="AB15" s="1527" t="s">
        <v>519</v>
      </c>
      <c r="AC15" s="1527"/>
      <c r="AD15" s="1527"/>
      <c r="AE15" s="738"/>
      <c r="AF15" s="835"/>
      <c r="AG15" s="1526" t="s">
        <v>520</v>
      </c>
      <c r="AH15" s="1526"/>
      <c r="AI15" s="1526"/>
      <c r="AJ15" s="1527" t="s">
        <v>519</v>
      </c>
      <c r="AK15" s="1527"/>
      <c r="AL15" s="1527"/>
      <c r="AM15" s="738"/>
      <c r="AN15" s="768"/>
      <c r="AO15" s="1561" t="s">
        <v>520</v>
      </c>
      <c r="AP15" s="1561"/>
      <c r="AQ15" s="1561"/>
      <c r="AR15" s="1562" t="str">
        <f>DATESTRING(取説・目次!Q26)&amp;"　～　"&amp;DATESTRING(取説・目次!T26)</f>
        <v>令和03年07月07日　～　令和03年08月08日</v>
      </c>
      <c r="AS15" s="1562"/>
      <c r="AT15" s="1562"/>
      <c r="AU15" s="781"/>
      <c r="AV15" s="1545" t="s">
        <v>520</v>
      </c>
      <c r="AW15" s="1545"/>
      <c r="AX15" s="1545"/>
      <c r="AY15" s="1546" t="str">
        <f>DATESTRING(取説・目次!AS26)&amp;"　～　"&amp;DATESTRING(取説・目次!AV26)</f>
        <v>明治33年01月00日　～　明治33年01月00日</v>
      </c>
      <c r="AZ15" s="1546"/>
      <c r="BA15" s="1546"/>
      <c r="BB15" s="781"/>
      <c r="BC15" s="1545" t="s">
        <v>520</v>
      </c>
      <c r="BD15" s="1545"/>
      <c r="BE15" s="1545"/>
      <c r="BF15" s="1546" t="str">
        <f>DATESTRING(取説・目次!AL47)&amp;"　～　"&amp;DATESTRING(取説・目次!AO47)</f>
        <v>明治33年01月00日　～　明治33年01月00日</v>
      </c>
      <c r="BG15" s="1546"/>
      <c r="BH15" s="1546"/>
      <c r="BI15" s="781"/>
      <c r="BJ15" s="1545" t="s">
        <v>520</v>
      </c>
      <c r="BK15" s="1545"/>
      <c r="BL15" s="1545"/>
      <c r="BM15" s="1546" t="str">
        <f>DATESTRING(取説・目次!AE68)&amp;"　～　"&amp;DATESTRING(取説・目次!AH68)</f>
        <v>明治33年01月00日　～　明治33年01月00日</v>
      </c>
      <c r="BN15" s="1546"/>
      <c r="BO15" s="1546"/>
      <c r="BP15" s="780"/>
    </row>
    <row r="16" spans="1:68" ht="15" customHeight="1">
      <c r="A16" s="1560"/>
      <c r="B16" s="1560"/>
      <c r="C16" s="1575"/>
      <c r="D16" s="737"/>
      <c r="E16" s="740"/>
      <c r="F16" s="741"/>
      <c r="G16" s="820"/>
      <c r="H16" s="814"/>
      <c r="I16" s="830"/>
      <c r="J16" s="830"/>
      <c r="K16" s="831"/>
      <c r="L16" s="832"/>
      <c r="M16" s="832"/>
      <c r="N16" s="832"/>
      <c r="O16" s="833"/>
      <c r="P16" s="814"/>
      <c r="Q16" s="831"/>
      <c r="R16" s="831"/>
      <c r="S16" s="831"/>
      <c r="T16" s="832"/>
      <c r="U16" s="832"/>
      <c r="V16" s="832"/>
      <c r="W16" s="833"/>
      <c r="X16" s="814"/>
      <c r="Y16" s="831"/>
      <c r="Z16" s="831"/>
      <c r="AA16" s="831"/>
      <c r="AB16" s="832"/>
      <c r="AC16" s="832"/>
      <c r="AD16" s="832"/>
      <c r="AE16" s="833"/>
      <c r="AF16" s="835"/>
      <c r="AG16" s="827"/>
      <c r="AH16" s="827"/>
      <c r="AI16" s="827"/>
      <c r="AJ16" s="828"/>
      <c r="AK16" s="828"/>
      <c r="AL16" s="828"/>
      <c r="AM16" s="738"/>
      <c r="AN16" s="829"/>
      <c r="AO16" s="781"/>
      <c r="AP16" s="781"/>
      <c r="AQ16" s="781"/>
      <c r="AR16" s="781"/>
      <c r="AS16" s="781"/>
      <c r="AT16" s="781"/>
      <c r="AU16" s="781"/>
      <c r="AV16" s="781"/>
      <c r="AW16" s="781"/>
      <c r="AX16" s="781"/>
      <c r="AY16" s="781"/>
      <c r="AZ16" s="781"/>
      <c r="BA16" s="781"/>
      <c r="BB16" s="781"/>
      <c r="BC16" s="781"/>
      <c r="BD16" s="781"/>
      <c r="BE16" s="781"/>
      <c r="BF16" s="781"/>
      <c r="BG16" s="781"/>
      <c r="BH16" s="781"/>
      <c r="BI16" s="781"/>
      <c r="BJ16" s="781"/>
      <c r="BK16" s="781"/>
      <c r="BL16" s="781"/>
      <c r="BM16" s="781"/>
      <c r="BN16" s="781"/>
      <c r="BO16" s="781"/>
      <c r="BP16" s="780"/>
    </row>
    <row r="17" spans="1:68" ht="15" customHeight="1">
      <c r="A17" s="1560"/>
      <c r="B17" s="1560"/>
      <c r="C17" s="1576"/>
      <c r="D17" s="816"/>
      <c r="E17" s="737"/>
      <c r="F17" s="737"/>
      <c r="G17" s="816"/>
      <c r="H17" s="740"/>
      <c r="I17" s="731"/>
      <c r="J17" s="739"/>
      <c r="K17" s="731"/>
      <c r="L17" s="731"/>
      <c r="M17" s="731"/>
      <c r="N17" s="731"/>
      <c r="O17" s="738"/>
      <c r="P17" s="740"/>
      <c r="Q17" s="731"/>
      <c r="R17" s="739"/>
      <c r="S17" s="731"/>
      <c r="T17" s="731"/>
      <c r="U17" s="731"/>
      <c r="V17" s="731"/>
      <c r="W17" s="738"/>
      <c r="X17" s="740"/>
      <c r="Y17" s="731"/>
      <c r="Z17" s="739"/>
      <c r="AA17" s="731"/>
      <c r="AB17" s="731"/>
      <c r="AC17" s="731"/>
      <c r="AD17" s="731"/>
      <c r="AE17" s="738"/>
      <c r="AF17" s="740"/>
      <c r="AG17" s="731"/>
      <c r="AH17" s="739"/>
      <c r="AI17" s="731"/>
      <c r="AJ17" s="731"/>
      <c r="AK17" s="731"/>
      <c r="AL17" s="731"/>
      <c r="AM17" s="738"/>
      <c r="AN17" s="768"/>
      <c r="AO17" s="754"/>
      <c r="AP17" s="755"/>
      <c r="AQ17" s="754"/>
      <c r="AR17" s="754"/>
      <c r="AS17" s="754"/>
      <c r="AT17" s="754"/>
      <c r="AU17" s="781"/>
      <c r="AV17" s="754"/>
      <c r="AW17" s="755"/>
      <c r="AX17" s="754"/>
      <c r="AY17" s="754"/>
      <c r="AZ17" s="754"/>
      <c r="BA17" s="754"/>
      <c r="BB17" s="781"/>
      <c r="BC17" s="754"/>
      <c r="BD17" s="755"/>
      <c r="BE17" s="754"/>
      <c r="BF17" s="754"/>
      <c r="BG17" s="754"/>
      <c r="BH17" s="754"/>
      <c r="BI17" s="781"/>
      <c r="BJ17" s="754"/>
      <c r="BK17" s="755"/>
      <c r="BL17" s="754"/>
      <c r="BM17" s="754"/>
      <c r="BN17" s="754"/>
      <c r="BO17" s="754"/>
      <c r="BP17" s="780"/>
    </row>
    <row r="18" spans="1:68" ht="27" customHeight="1">
      <c r="A18" s="744"/>
      <c r="B18" s="812"/>
      <c r="C18" s="814"/>
      <c r="D18" s="817"/>
      <c r="E18" s="818"/>
      <c r="F18" s="815"/>
      <c r="G18" s="817"/>
      <c r="H18" s="740"/>
      <c r="I18" s="1541" t="s">
        <v>505</v>
      </c>
      <c r="J18" s="1541"/>
      <c r="K18" s="1526" t="s">
        <v>506</v>
      </c>
      <c r="L18" s="1526"/>
      <c r="M18" s="1526"/>
      <c r="N18" s="751"/>
      <c r="O18" s="731"/>
      <c r="P18" s="740"/>
      <c r="Q18" s="1541" t="s">
        <v>505</v>
      </c>
      <c r="R18" s="1541"/>
      <c r="S18" s="1526" t="s">
        <v>506</v>
      </c>
      <c r="T18" s="1526"/>
      <c r="U18" s="1526"/>
      <c r="V18" s="751"/>
      <c r="W18" s="731"/>
      <c r="X18" s="740"/>
      <c r="Y18" s="1541" t="s">
        <v>505</v>
      </c>
      <c r="Z18" s="1541"/>
      <c r="AA18" s="1526" t="s">
        <v>506</v>
      </c>
      <c r="AB18" s="1526"/>
      <c r="AC18" s="1526"/>
      <c r="AD18" s="751"/>
      <c r="AE18" s="731"/>
      <c r="AF18" s="740"/>
      <c r="AG18" s="1541" t="s">
        <v>505</v>
      </c>
      <c r="AH18" s="1541"/>
      <c r="AI18" s="1526" t="s">
        <v>506</v>
      </c>
      <c r="AJ18" s="1526"/>
      <c r="AK18" s="1526"/>
      <c r="AL18" s="751"/>
      <c r="AM18" s="731"/>
      <c r="AN18" s="772" t="s">
        <v>199</v>
      </c>
      <c r="AO18" s="1556">
        <f>取説・目次!X28</f>
        <v>0</v>
      </c>
      <c r="AP18" s="1556"/>
      <c r="AQ18" s="1545" t="s">
        <v>506</v>
      </c>
      <c r="AR18" s="1545"/>
      <c r="AS18" s="1545"/>
      <c r="AT18" s="762" t="str">
        <f>取説・目次!X15&amp;IF(取説・目次!X16&lt;&gt;0,CHAR(10)&amp;取説・目次!X16,)</f>
        <v/>
      </c>
      <c r="AU18" s="779" t="s">
        <v>470</v>
      </c>
      <c r="AV18" s="1556">
        <f>取説・目次!Q49</f>
        <v>0</v>
      </c>
      <c r="AW18" s="1556"/>
      <c r="AX18" s="1545" t="s">
        <v>506</v>
      </c>
      <c r="AY18" s="1545"/>
      <c r="AZ18" s="1545"/>
      <c r="BA18" s="762" t="str">
        <f>取説・目次!Q36&amp;IF(取説・目次!Q37&lt;&gt;0,CHAR(10)&amp;取説・目次!Q37,)</f>
        <v/>
      </c>
      <c r="BB18" s="779" t="s">
        <v>474</v>
      </c>
      <c r="BC18" s="1556">
        <f>取説・目次!AS49</f>
        <v>0</v>
      </c>
      <c r="BD18" s="1556"/>
      <c r="BE18" s="1545" t="s">
        <v>506</v>
      </c>
      <c r="BF18" s="1545"/>
      <c r="BG18" s="1545"/>
      <c r="BH18" s="762" t="str">
        <f>取説・目次!AS36&amp;IF(取説・目次!AS37&lt;&gt;0,CHAR(10)&amp;取説・目次!AS37,)</f>
        <v/>
      </c>
      <c r="BI18" s="779" t="s">
        <v>478</v>
      </c>
      <c r="BJ18" s="1556">
        <f>取説・目次!AL70</f>
        <v>0</v>
      </c>
      <c r="BK18" s="1556"/>
      <c r="BL18" s="1545" t="s">
        <v>506</v>
      </c>
      <c r="BM18" s="1545"/>
      <c r="BN18" s="1545"/>
      <c r="BO18" s="762" t="str">
        <f>取説・目次!AL57&amp;IF(取説・目次!AL58&lt;&gt;0,CHAR(10)&amp;取説・目次!AL58,)</f>
        <v/>
      </c>
      <c r="BP18" s="780"/>
    </row>
    <row r="19" spans="1:68" ht="27" customHeight="1">
      <c r="B19" s="813"/>
      <c r="C19" s="750"/>
      <c r="D19" s="737"/>
      <c r="E19" s="728"/>
      <c r="F19" s="728"/>
      <c r="G19" s="821"/>
      <c r="H19" s="740"/>
      <c r="I19" s="1541"/>
      <c r="J19" s="1541"/>
      <c r="K19" s="1526" t="s">
        <v>313</v>
      </c>
      <c r="L19" s="1526"/>
      <c r="M19" s="1526"/>
      <c r="N19" s="751"/>
      <c r="O19" s="731"/>
      <c r="P19" s="740"/>
      <c r="Q19" s="1541"/>
      <c r="R19" s="1541"/>
      <c r="S19" s="1526" t="s">
        <v>313</v>
      </c>
      <c r="T19" s="1526"/>
      <c r="U19" s="1526"/>
      <c r="V19" s="751"/>
      <c r="W19" s="731"/>
      <c r="X19" s="740"/>
      <c r="Y19" s="1541"/>
      <c r="Z19" s="1541"/>
      <c r="AA19" s="1526" t="s">
        <v>313</v>
      </c>
      <c r="AB19" s="1526"/>
      <c r="AC19" s="1526"/>
      <c r="AD19" s="751"/>
      <c r="AE19" s="731"/>
      <c r="AF19" s="740"/>
      <c r="AG19" s="1541"/>
      <c r="AH19" s="1541"/>
      <c r="AI19" s="1526" t="s">
        <v>313</v>
      </c>
      <c r="AJ19" s="1526"/>
      <c r="AK19" s="1526"/>
      <c r="AL19" s="751"/>
      <c r="AM19" s="731"/>
      <c r="AN19" s="768"/>
      <c r="AO19" s="1556"/>
      <c r="AP19" s="1556"/>
      <c r="AQ19" s="1545" t="s">
        <v>313</v>
      </c>
      <c r="AR19" s="1545"/>
      <c r="AS19" s="1545"/>
      <c r="AT19" s="756">
        <f>取説・目次!X20</f>
        <v>0</v>
      </c>
      <c r="AU19" s="781"/>
      <c r="AV19" s="1556"/>
      <c r="AW19" s="1556"/>
      <c r="AX19" s="1545" t="s">
        <v>313</v>
      </c>
      <c r="AY19" s="1545"/>
      <c r="AZ19" s="1545"/>
      <c r="BA19" s="756">
        <f>取説・目次!Q41</f>
        <v>0</v>
      </c>
      <c r="BB19" s="781"/>
      <c r="BC19" s="1556"/>
      <c r="BD19" s="1556"/>
      <c r="BE19" s="1545" t="s">
        <v>313</v>
      </c>
      <c r="BF19" s="1545"/>
      <c r="BG19" s="1545"/>
      <c r="BH19" s="756">
        <f>取説・目次!AS41</f>
        <v>0</v>
      </c>
      <c r="BI19" s="781"/>
      <c r="BJ19" s="1556"/>
      <c r="BK19" s="1556"/>
      <c r="BL19" s="1545" t="s">
        <v>313</v>
      </c>
      <c r="BM19" s="1545"/>
      <c r="BN19" s="1545"/>
      <c r="BO19" s="756">
        <f>取説・目次!AL62</f>
        <v>0</v>
      </c>
      <c r="BP19" s="780"/>
    </row>
    <row r="20" spans="1:68" ht="27" customHeight="1">
      <c r="A20" s="1560" t="s">
        <v>522</v>
      </c>
      <c r="B20" s="1560"/>
      <c r="C20" s="749"/>
      <c r="D20" s="728"/>
      <c r="E20" s="728"/>
      <c r="F20" s="728"/>
      <c r="G20" s="816"/>
      <c r="H20" s="740"/>
      <c r="I20" s="1541"/>
      <c r="J20" s="1541"/>
      <c r="K20" s="1526" t="s">
        <v>507</v>
      </c>
      <c r="L20" s="1526"/>
      <c r="M20" s="1526"/>
      <c r="N20" s="751"/>
      <c r="O20" s="731"/>
      <c r="P20" s="740"/>
      <c r="Q20" s="1541"/>
      <c r="R20" s="1541"/>
      <c r="S20" s="1526" t="s">
        <v>507</v>
      </c>
      <c r="T20" s="1526"/>
      <c r="U20" s="1526"/>
      <c r="V20" s="751"/>
      <c r="W20" s="731"/>
      <c r="X20" s="740"/>
      <c r="Y20" s="1541"/>
      <c r="Z20" s="1541"/>
      <c r="AA20" s="1526" t="s">
        <v>507</v>
      </c>
      <c r="AB20" s="1526"/>
      <c r="AC20" s="1526"/>
      <c r="AD20" s="751"/>
      <c r="AE20" s="731"/>
      <c r="AF20" s="740"/>
      <c r="AG20" s="1541"/>
      <c r="AH20" s="1541"/>
      <c r="AI20" s="1526" t="s">
        <v>507</v>
      </c>
      <c r="AJ20" s="1526"/>
      <c r="AK20" s="1526"/>
      <c r="AL20" s="751"/>
      <c r="AM20" s="731"/>
      <c r="AN20" s="768"/>
      <c r="AO20" s="1556"/>
      <c r="AP20" s="1556"/>
      <c r="AQ20" s="1545" t="s">
        <v>507</v>
      </c>
      <c r="AR20" s="1545"/>
      <c r="AS20" s="1545"/>
      <c r="AT20" s="756" t="str">
        <f>②A!Z20</f>
        <v>許可）第号</v>
      </c>
      <c r="AU20" s="781"/>
      <c r="AV20" s="1556"/>
      <c r="AW20" s="1556"/>
      <c r="AX20" s="1545" t="s">
        <v>507</v>
      </c>
      <c r="AY20" s="1545"/>
      <c r="AZ20" s="1545"/>
      <c r="BA20" s="756" t="str">
        <f>⑥A!Z20</f>
        <v>許可）第号</v>
      </c>
      <c r="BB20" s="781"/>
      <c r="BC20" s="1556"/>
      <c r="BD20" s="1556"/>
      <c r="BE20" s="1545" t="s">
        <v>507</v>
      </c>
      <c r="BF20" s="1545"/>
      <c r="BG20" s="1545"/>
      <c r="BH20" s="756" t="str">
        <f>⑩A!Z20</f>
        <v>許可）第号</v>
      </c>
      <c r="BI20" s="781"/>
      <c r="BJ20" s="1556"/>
      <c r="BK20" s="1556"/>
      <c r="BL20" s="1545" t="s">
        <v>507</v>
      </c>
      <c r="BM20" s="1545"/>
      <c r="BN20" s="1545"/>
      <c r="BO20" s="756" t="str">
        <f>⑭A!Z20</f>
        <v>許可）第号</v>
      </c>
      <c r="BP20" s="780"/>
    </row>
    <row r="21" spans="1:68" ht="27" customHeight="1">
      <c r="A21" s="1560"/>
      <c r="B21" s="1560"/>
      <c r="C21" s="749"/>
      <c r="D21" s="728"/>
      <c r="E21" s="728"/>
      <c r="F21" s="728"/>
      <c r="G21" s="816"/>
      <c r="H21" s="824"/>
      <c r="I21" s="1541"/>
      <c r="J21" s="1541"/>
      <c r="K21" s="1536" t="s">
        <v>510</v>
      </c>
      <c r="L21" s="1537"/>
      <c r="M21" s="1538"/>
      <c r="N21" s="752" t="s">
        <v>509</v>
      </c>
      <c r="O21" s="731"/>
      <c r="P21" s="824"/>
      <c r="Q21" s="1541"/>
      <c r="R21" s="1541"/>
      <c r="S21" s="1536" t="s">
        <v>510</v>
      </c>
      <c r="T21" s="1537"/>
      <c r="U21" s="1538"/>
      <c r="V21" s="752" t="s">
        <v>509</v>
      </c>
      <c r="W21" s="731"/>
      <c r="X21" s="824"/>
      <c r="Y21" s="1541"/>
      <c r="Z21" s="1541"/>
      <c r="AA21" s="1536" t="s">
        <v>510</v>
      </c>
      <c r="AB21" s="1537"/>
      <c r="AC21" s="1538"/>
      <c r="AD21" s="752" t="s">
        <v>509</v>
      </c>
      <c r="AE21" s="731"/>
      <c r="AF21" s="824"/>
      <c r="AG21" s="1541"/>
      <c r="AH21" s="1541"/>
      <c r="AI21" s="1536" t="s">
        <v>510</v>
      </c>
      <c r="AJ21" s="1537"/>
      <c r="AK21" s="1538"/>
      <c r="AL21" s="752" t="s">
        <v>509</v>
      </c>
      <c r="AM21" s="731"/>
      <c r="AN21" s="768"/>
      <c r="AO21" s="1556"/>
      <c r="AP21" s="1556"/>
      <c r="AQ21" s="1550" t="s">
        <v>510</v>
      </c>
      <c r="AR21" s="1551"/>
      <c r="AS21" s="1552"/>
      <c r="AT21" s="769">
        <f>取説・目次!X23</f>
        <v>0</v>
      </c>
      <c r="AU21" s="781"/>
      <c r="AV21" s="1556"/>
      <c r="AW21" s="1556"/>
      <c r="AX21" s="1550" t="s">
        <v>510</v>
      </c>
      <c r="AY21" s="1551"/>
      <c r="AZ21" s="1552"/>
      <c r="BA21" s="769">
        <f>取説・目次!Q44</f>
        <v>0</v>
      </c>
      <c r="BB21" s="781"/>
      <c r="BC21" s="1556"/>
      <c r="BD21" s="1556"/>
      <c r="BE21" s="1550" t="s">
        <v>510</v>
      </c>
      <c r="BF21" s="1551"/>
      <c r="BG21" s="1552"/>
      <c r="BH21" s="769">
        <f>取説・目次!AS44</f>
        <v>0</v>
      </c>
      <c r="BI21" s="781"/>
      <c r="BJ21" s="1556"/>
      <c r="BK21" s="1556"/>
      <c r="BL21" s="1550" t="s">
        <v>510</v>
      </c>
      <c r="BM21" s="1551"/>
      <c r="BN21" s="1552"/>
      <c r="BO21" s="769">
        <f>取説・目次!AL65</f>
        <v>0</v>
      </c>
      <c r="BP21" s="780"/>
    </row>
    <row r="22" spans="1:68" ht="27" customHeight="1">
      <c r="D22" s="728"/>
      <c r="E22" s="728"/>
      <c r="F22" s="728"/>
      <c r="G22" s="816"/>
      <c r="H22" s="740"/>
      <c r="I22" s="1541"/>
      <c r="J22" s="1541"/>
      <c r="K22" s="1536" t="s">
        <v>511</v>
      </c>
      <c r="L22" s="1537"/>
      <c r="M22" s="1538"/>
      <c r="N22" s="751"/>
      <c r="O22" s="731"/>
      <c r="P22" s="740"/>
      <c r="Q22" s="1541"/>
      <c r="R22" s="1541"/>
      <c r="S22" s="1536" t="s">
        <v>511</v>
      </c>
      <c r="T22" s="1537"/>
      <c r="U22" s="1538"/>
      <c r="V22" s="751"/>
      <c r="W22" s="731"/>
      <c r="X22" s="740"/>
      <c r="Y22" s="1541"/>
      <c r="Z22" s="1541"/>
      <c r="AA22" s="1536" t="s">
        <v>511</v>
      </c>
      <c r="AB22" s="1537"/>
      <c r="AC22" s="1538"/>
      <c r="AD22" s="751"/>
      <c r="AE22" s="731"/>
      <c r="AF22" s="740"/>
      <c r="AG22" s="1541"/>
      <c r="AH22" s="1541"/>
      <c r="AI22" s="1536" t="s">
        <v>511</v>
      </c>
      <c r="AJ22" s="1537"/>
      <c r="AK22" s="1538"/>
      <c r="AL22" s="751"/>
      <c r="AM22" s="731"/>
      <c r="AN22" s="768"/>
      <c r="AO22" s="1556"/>
      <c r="AP22" s="1556"/>
      <c r="AQ22" s="1550" t="s">
        <v>511</v>
      </c>
      <c r="AR22" s="1551"/>
      <c r="AS22" s="1552"/>
      <c r="AT22" s="756">
        <f>取説・目次!X31</f>
        <v>0</v>
      </c>
      <c r="AU22" s="781"/>
      <c r="AV22" s="1556"/>
      <c r="AW22" s="1556"/>
      <c r="AX22" s="1550" t="s">
        <v>511</v>
      </c>
      <c r="AY22" s="1551"/>
      <c r="AZ22" s="1552"/>
      <c r="BA22" s="756">
        <f>取説・目次!Q52</f>
        <v>0</v>
      </c>
      <c r="BB22" s="781"/>
      <c r="BC22" s="1556"/>
      <c r="BD22" s="1556"/>
      <c r="BE22" s="1550" t="s">
        <v>511</v>
      </c>
      <c r="BF22" s="1551"/>
      <c r="BG22" s="1552"/>
      <c r="BH22" s="756">
        <f>取説・目次!AS52</f>
        <v>0</v>
      </c>
      <c r="BI22" s="781"/>
      <c r="BJ22" s="1556"/>
      <c r="BK22" s="1556"/>
      <c r="BL22" s="1550" t="s">
        <v>511</v>
      </c>
      <c r="BM22" s="1551"/>
      <c r="BN22" s="1552"/>
      <c r="BO22" s="756">
        <f>取説・目次!AL73</f>
        <v>0</v>
      </c>
      <c r="BP22" s="780"/>
    </row>
    <row r="23" spans="1:68" ht="27" customHeight="1">
      <c r="G23" s="822"/>
      <c r="H23" s="836"/>
      <c r="I23" s="1541"/>
      <c r="J23" s="1541"/>
      <c r="K23" s="1529" t="s">
        <v>512</v>
      </c>
      <c r="L23" s="1529"/>
      <c r="M23" s="1529"/>
      <c r="N23" s="751"/>
      <c r="O23" s="731"/>
      <c r="P23" s="836"/>
      <c r="Q23" s="1541"/>
      <c r="R23" s="1541"/>
      <c r="S23" s="1529" t="s">
        <v>512</v>
      </c>
      <c r="T23" s="1529"/>
      <c r="U23" s="1529"/>
      <c r="V23" s="751"/>
      <c r="W23" s="731"/>
      <c r="X23" s="836"/>
      <c r="Y23" s="1541"/>
      <c r="Z23" s="1541"/>
      <c r="AA23" s="1529" t="s">
        <v>512</v>
      </c>
      <c r="AB23" s="1529"/>
      <c r="AC23" s="1529"/>
      <c r="AD23" s="751"/>
      <c r="AE23" s="731"/>
      <c r="AF23" s="836"/>
      <c r="AG23" s="1541"/>
      <c r="AH23" s="1541"/>
      <c r="AI23" s="1529" t="s">
        <v>512</v>
      </c>
      <c r="AJ23" s="1529"/>
      <c r="AK23" s="1529"/>
      <c r="AL23" s="751"/>
      <c r="AM23" s="731"/>
      <c r="AN23" s="768"/>
      <c r="AO23" s="1556"/>
      <c r="AP23" s="1556"/>
      <c r="AQ23" s="1553" t="s">
        <v>512</v>
      </c>
      <c r="AR23" s="1553"/>
      <c r="AS23" s="1553"/>
      <c r="AT23" s="756">
        <f>取説・目次!X29</f>
        <v>0</v>
      </c>
      <c r="AU23" s="781"/>
      <c r="AV23" s="1556"/>
      <c r="AW23" s="1556"/>
      <c r="AX23" s="1553" t="s">
        <v>512</v>
      </c>
      <c r="AY23" s="1553"/>
      <c r="AZ23" s="1553"/>
      <c r="BA23" s="756">
        <f>取説・目次!Q50</f>
        <v>0</v>
      </c>
      <c r="BB23" s="781"/>
      <c r="BC23" s="1556"/>
      <c r="BD23" s="1556"/>
      <c r="BE23" s="1553" t="s">
        <v>512</v>
      </c>
      <c r="BF23" s="1553"/>
      <c r="BG23" s="1553"/>
      <c r="BH23" s="756">
        <f>取説・目次!AS50</f>
        <v>0</v>
      </c>
      <c r="BI23" s="781"/>
      <c r="BJ23" s="1556"/>
      <c r="BK23" s="1556"/>
      <c r="BL23" s="1553" t="s">
        <v>512</v>
      </c>
      <c r="BM23" s="1553"/>
      <c r="BN23" s="1553"/>
      <c r="BO23" s="756">
        <f>取説・目次!AL71</f>
        <v>0</v>
      </c>
      <c r="BP23" s="780"/>
    </row>
    <row r="24" spans="1:68" ht="27" customHeight="1">
      <c r="B24" s="742"/>
      <c r="G24" s="822"/>
      <c r="H24" s="836"/>
      <c r="I24" s="1541"/>
      <c r="J24" s="1541"/>
      <c r="K24" s="735"/>
      <c r="L24" s="1539" t="s">
        <v>515</v>
      </c>
      <c r="M24" s="1540"/>
      <c r="N24" s="751" t="s">
        <v>514</v>
      </c>
      <c r="O24" s="731"/>
      <c r="P24" s="836"/>
      <c r="Q24" s="1541"/>
      <c r="R24" s="1541"/>
      <c r="S24" s="735"/>
      <c r="T24" s="1539" t="s">
        <v>515</v>
      </c>
      <c r="U24" s="1540"/>
      <c r="V24" s="751" t="s">
        <v>514</v>
      </c>
      <c r="W24" s="731"/>
      <c r="X24" s="836"/>
      <c r="Y24" s="1541"/>
      <c r="Z24" s="1541"/>
      <c r="AA24" s="735"/>
      <c r="AB24" s="1539" t="s">
        <v>515</v>
      </c>
      <c r="AC24" s="1540"/>
      <c r="AD24" s="751" t="s">
        <v>514</v>
      </c>
      <c r="AE24" s="731"/>
      <c r="AF24" s="836"/>
      <c r="AG24" s="1541"/>
      <c r="AH24" s="1541"/>
      <c r="AI24" s="735"/>
      <c r="AJ24" s="1539" t="s">
        <v>515</v>
      </c>
      <c r="AK24" s="1540"/>
      <c r="AL24" s="751" t="s">
        <v>514</v>
      </c>
      <c r="AM24" s="731"/>
      <c r="AN24" s="768"/>
      <c r="AO24" s="1556"/>
      <c r="AP24" s="1556"/>
      <c r="AQ24" s="758"/>
      <c r="AR24" s="1554" t="s">
        <v>515</v>
      </c>
      <c r="AS24" s="1555"/>
      <c r="AT24" s="756" t="str">
        <f>取説・目次!X30</f>
        <v>無</v>
      </c>
      <c r="AU24" s="781"/>
      <c r="AV24" s="1556"/>
      <c r="AW24" s="1556"/>
      <c r="AX24" s="758"/>
      <c r="AY24" s="1554" t="s">
        <v>515</v>
      </c>
      <c r="AZ24" s="1555"/>
      <c r="BA24" s="756">
        <f>取説・目次!Q51</f>
        <v>0</v>
      </c>
      <c r="BB24" s="781"/>
      <c r="BC24" s="1556"/>
      <c r="BD24" s="1556"/>
      <c r="BE24" s="758"/>
      <c r="BF24" s="1554" t="s">
        <v>515</v>
      </c>
      <c r="BG24" s="1555"/>
      <c r="BH24" s="756">
        <f>取説・目次!AS51</f>
        <v>0</v>
      </c>
      <c r="BI24" s="781"/>
      <c r="BJ24" s="1556"/>
      <c r="BK24" s="1556"/>
      <c r="BL24" s="758"/>
      <c r="BM24" s="1554" t="s">
        <v>515</v>
      </c>
      <c r="BN24" s="1555"/>
      <c r="BO24" s="756">
        <f>取説・目次!AL72</f>
        <v>0</v>
      </c>
      <c r="BP24" s="780"/>
    </row>
    <row r="25" spans="1:68" ht="27" customHeight="1">
      <c r="G25" s="822"/>
      <c r="H25" s="836"/>
      <c r="I25" s="1541"/>
      <c r="J25" s="1541"/>
      <c r="K25" s="1529" t="s">
        <v>516</v>
      </c>
      <c r="L25" s="1529"/>
      <c r="M25" s="1529"/>
      <c r="N25" s="751"/>
      <c r="O25" s="738"/>
      <c r="P25" s="836"/>
      <c r="Q25" s="1541"/>
      <c r="R25" s="1541"/>
      <c r="S25" s="1529" t="s">
        <v>516</v>
      </c>
      <c r="T25" s="1529"/>
      <c r="U25" s="1529"/>
      <c r="V25" s="751"/>
      <c r="W25" s="738"/>
      <c r="X25" s="836"/>
      <c r="Y25" s="1541"/>
      <c r="Z25" s="1541"/>
      <c r="AA25" s="1529" t="s">
        <v>516</v>
      </c>
      <c r="AB25" s="1529"/>
      <c r="AC25" s="1529"/>
      <c r="AD25" s="751"/>
      <c r="AE25" s="738"/>
      <c r="AF25" s="836"/>
      <c r="AG25" s="1541"/>
      <c r="AH25" s="1541"/>
      <c r="AI25" s="1529" t="s">
        <v>516</v>
      </c>
      <c r="AJ25" s="1529"/>
      <c r="AK25" s="1529"/>
      <c r="AL25" s="751"/>
      <c r="AM25" s="738"/>
      <c r="AN25" s="768"/>
      <c r="AO25" s="1556"/>
      <c r="AP25" s="1556"/>
      <c r="AQ25" s="1553" t="s">
        <v>516</v>
      </c>
      <c r="AR25" s="1553"/>
      <c r="AS25" s="1553"/>
      <c r="AT25" s="756">
        <f>取説・目次!X32</f>
        <v>0</v>
      </c>
      <c r="AU25" s="781"/>
      <c r="AV25" s="1556"/>
      <c r="AW25" s="1556"/>
      <c r="AX25" s="1553" t="s">
        <v>516</v>
      </c>
      <c r="AY25" s="1553"/>
      <c r="AZ25" s="1553"/>
      <c r="BA25" s="756">
        <f>取説・目次!Q53</f>
        <v>0</v>
      </c>
      <c r="BB25" s="781"/>
      <c r="BC25" s="1556"/>
      <c r="BD25" s="1556"/>
      <c r="BE25" s="1553" t="s">
        <v>516</v>
      </c>
      <c r="BF25" s="1553"/>
      <c r="BG25" s="1553"/>
      <c r="BH25" s="756">
        <f>取説・目次!AS53</f>
        <v>0</v>
      </c>
      <c r="BI25" s="781"/>
      <c r="BJ25" s="1556"/>
      <c r="BK25" s="1556"/>
      <c r="BL25" s="1553" t="s">
        <v>516</v>
      </c>
      <c r="BM25" s="1553"/>
      <c r="BN25" s="1553"/>
      <c r="BO25" s="756">
        <f>取説・目次!AL74</f>
        <v>0</v>
      </c>
      <c r="BP25" s="780"/>
    </row>
    <row r="26" spans="1:68" ht="27" customHeight="1">
      <c r="G26" s="822"/>
      <c r="H26" s="836"/>
      <c r="I26" s="1541"/>
      <c r="J26" s="1541"/>
      <c r="K26" s="735"/>
      <c r="L26" s="1530" t="s">
        <v>517</v>
      </c>
      <c r="M26" s="1531"/>
      <c r="N26" s="751"/>
      <c r="O26" s="738"/>
      <c r="P26" s="836"/>
      <c r="Q26" s="1541"/>
      <c r="R26" s="1541"/>
      <c r="S26" s="735"/>
      <c r="T26" s="1530" t="s">
        <v>517</v>
      </c>
      <c r="U26" s="1531"/>
      <c r="V26" s="751"/>
      <c r="W26" s="738"/>
      <c r="X26" s="836"/>
      <c r="Y26" s="1541"/>
      <c r="Z26" s="1541"/>
      <c r="AA26" s="735"/>
      <c r="AB26" s="1530" t="s">
        <v>517</v>
      </c>
      <c r="AC26" s="1531"/>
      <c r="AD26" s="751"/>
      <c r="AE26" s="738"/>
      <c r="AF26" s="836"/>
      <c r="AG26" s="1541"/>
      <c r="AH26" s="1541"/>
      <c r="AI26" s="735"/>
      <c r="AJ26" s="1530" t="s">
        <v>517</v>
      </c>
      <c r="AK26" s="1531"/>
      <c r="AL26" s="751"/>
      <c r="AM26" s="738"/>
      <c r="AN26" s="768"/>
      <c r="AO26" s="1556"/>
      <c r="AP26" s="1556"/>
      <c r="AQ26" s="758"/>
      <c r="AR26" s="1543" t="s">
        <v>517</v>
      </c>
      <c r="AS26" s="1544"/>
      <c r="AT26" s="756">
        <f>取説・目次!X33</f>
        <v>0</v>
      </c>
      <c r="AU26" s="781"/>
      <c r="AV26" s="1556"/>
      <c r="AW26" s="1556"/>
      <c r="AX26" s="758"/>
      <c r="AY26" s="1543" t="s">
        <v>517</v>
      </c>
      <c r="AZ26" s="1544"/>
      <c r="BA26" s="756">
        <f>取説・目次!Q54</f>
        <v>0</v>
      </c>
      <c r="BB26" s="781"/>
      <c r="BC26" s="1556"/>
      <c r="BD26" s="1556"/>
      <c r="BE26" s="758"/>
      <c r="BF26" s="1543" t="s">
        <v>517</v>
      </c>
      <c r="BG26" s="1544"/>
      <c r="BH26" s="756">
        <f>取説・目次!AS54</f>
        <v>0</v>
      </c>
      <c r="BI26" s="781"/>
      <c r="BJ26" s="1556"/>
      <c r="BK26" s="1556"/>
      <c r="BL26" s="758"/>
      <c r="BM26" s="1543" t="s">
        <v>517</v>
      </c>
      <c r="BN26" s="1544"/>
      <c r="BO26" s="756">
        <f>取説・目次!AL75</f>
        <v>0</v>
      </c>
      <c r="BP26" s="780"/>
    </row>
    <row r="27" spans="1:68" ht="27" customHeight="1">
      <c r="G27" s="822"/>
      <c r="H27" s="836"/>
      <c r="I27" s="1526" t="s">
        <v>520</v>
      </c>
      <c r="J27" s="1526"/>
      <c r="K27" s="1526"/>
      <c r="L27" s="1527" t="s">
        <v>519</v>
      </c>
      <c r="M27" s="1527"/>
      <c r="N27" s="1527"/>
      <c r="O27" s="738"/>
      <c r="P27" s="836"/>
      <c r="Q27" s="1526" t="s">
        <v>520</v>
      </c>
      <c r="R27" s="1526"/>
      <c r="S27" s="1526"/>
      <c r="T27" s="1527" t="s">
        <v>519</v>
      </c>
      <c r="U27" s="1527"/>
      <c r="V27" s="1527"/>
      <c r="W27" s="738"/>
      <c r="X27" s="836"/>
      <c r="Y27" s="1526" t="s">
        <v>520</v>
      </c>
      <c r="Z27" s="1526"/>
      <c r="AA27" s="1526"/>
      <c r="AB27" s="1527" t="s">
        <v>519</v>
      </c>
      <c r="AC27" s="1527"/>
      <c r="AD27" s="1527"/>
      <c r="AE27" s="738"/>
      <c r="AF27" s="836"/>
      <c r="AG27" s="1526" t="s">
        <v>520</v>
      </c>
      <c r="AH27" s="1526"/>
      <c r="AI27" s="1526"/>
      <c r="AJ27" s="1527" t="s">
        <v>519</v>
      </c>
      <c r="AK27" s="1527"/>
      <c r="AL27" s="1527"/>
      <c r="AM27" s="738"/>
      <c r="AN27" s="768"/>
      <c r="AO27" s="1545" t="s">
        <v>520</v>
      </c>
      <c r="AP27" s="1545"/>
      <c r="AQ27" s="1545"/>
      <c r="AR27" s="1546" t="str">
        <f>DATESTRING(取説・目次!X26)&amp;"　～　"&amp;DATESTRING(取説・目次!AA26)</f>
        <v>明治33年01月00日　～　明治33年01月00日</v>
      </c>
      <c r="AS27" s="1546"/>
      <c r="AT27" s="1546"/>
      <c r="AU27" s="781"/>
      <c r="AV27" s="1545" t="s">
        <v>520</v>
      </c>
      <c r="AW27" s="1545"/>
      <c r="AX27" s="1545"/>
      <c r="AY27" s="1546" t="str">
        <f>DATESTRING(取説・目次!Q47)&amp;"　～　"&amp;DATESTRING(取説・目次!T47)</f>
        <v>明治33年01月00日　～　明治33年01月00日</v>
      </c>
      <c r="AZ27" s="1546"/>
      <c r="BA27" s="1546"/>
      <c r="BB27" s="781"/>
      <c r="BC27" s="1545" t="s">
        <v>520</v>
      </c>
      <c r="BD27" s="1545"/>
      <c r="BE27" s="1545"/>
      <c r="BF27" s="1546" t="str">
        <f>DATESTRING(取説・目次!AS47)&amp;"　～　"&amp;DATESTRING(取説・目次!AV47)</f>
        <v>明治33年01月00日　～　明治33年01月00日</v>
      </c>
      <c r="BG27" s="1546"/>
      <c r="BH27" s="1546"/>
      <c r="BI27" s="781"/>
      <c r="BJ27" s="1545" t="s">
        <v>520</v>
      </c>
      <c r="BK27" s="1545"/>
      <c r="BL27" s="1545"/>
      <c r="BM27" s="1546" t="str">
        <f>DATESTRING(取説・目次!AL68)&amp;"　～　"&amp;DATESTRING(取説・目次!AO68)</f>
        <v>明治33年01月00日　～　明治33年01月00日</v>
      </c>
      <c r="BN27" s="1546"/>
      <c r="BO27" s="1546"/>
      <c r="BP27" s="780"/>
    </row>
    <row r="28" spans="1:68" ht="14.25" customHeight="1">
      <c r="G28" s="822"/>
      <c r="H28" s="814"/>
      <c r="I28" s="830"/>
      <c r="J28" s="830"/>
      <c r="K28" s="831"/>
      <c r="L28" s="832"/>
      <c r="M28" s="832"/>
      <c r="N28" s="832"/>
      <c r="O28" s="833"/>
      <c r="P28" s="814"/>
      <c r="Q28" s="831"/>
      <c r="R28" s="831"/>
      <c r="S28" s="831"/>
      <c r="T28" s="832"/>
      <c r="U28" s="832"/>
      <c r="V28" s="832"/>
      <c r="W28" s="833"/>
      <c r="X28" s="814"/>
      <c r="Y28" s="831"/>
      <c r="Z28" s="831"/>
      <c r="AA28" s="831"/>
      <c r="AB28" s="832"/>
      <c r="AC28" s="832"/>
      <c r="AD28" s="832"/>
      <c r="AE28" s="833"/>
      <c r="AF28" s="835"/>
      <c r="AG28" s="827"/>
      <c r="AH28" s="827"/>
      <c r="AI28" s="827"/>
      <c r="AJ28" s="828"/>
      <c r="AK28" s="828"/>
      <c r="AL28" s="828"/>
      <c r="AM28" s="738"/>
      <c r="AN28" s="829"/>
      <c r="AO28" s="781"/>
      <c r="AP28" s="781"/>
      <c r="AQ28" s="781"/>
      <c r="AR28" s="781"/>
      <c r="AS28" s="781"/>
      <c r="AT28" s="781"/>
      <c r="AU28" s="781"/>
      <c r="AV28" s="781"/>
      <c r="AW28" s="781"/>
      <c r="AX28" s="781"/>
      <c r="AY28" s="781"/>
      <c r="AZ28" s="781"/>
      <c r="BA28" s="781"/>
      <c r="BB28" s="781"/>
      <c r="BC28" s="781"/>
      <c r="BD28" s="781"/>
      <c r="BE28" s="781"/>
      <c r="BF28" s="781"/>
      <c r="BG28" s="781"/>
      <c r="BH28" s="781"/>
      <c r="BI28" s="781"/>
      <c r="BJ28" s="781"/>
      <c r="BK28" s="781"/>
      <c r="BL28" s="781"/>
      <c r="BM28" s="781"/>
      <c r="BN28" s="781"/>
      <c r="BO28" s="781"/>
      <c r="BP28" s="780"/>
    </row>
    <row r="29" spans="1:68" ht="14.25" customHeight="1">
      <c r="G29" s="822"/>
      <c r="H29" s="836"/>
      <c r="I29" s="731"/>
      <c r="J29" s="739"/>
      <c r="K29" s="731"/>
      <c r="L29" s="731"/>
      <c r="M29" s="731"/>
      <c r="N29" s="731"/>
      <c r="O29" s="738"/>
      <c r="P29" s="836"/>
      <c r="Q29" s="731"/>
      <c r="R29" s="739"/>
      <c r="S29" s="731"/>
      <c r="T29" s="731"/>
      <c r="U29" s="731"/>
      <c r="V29" s="731"/>
      <c r="W29" s="738"/>
      <c r="X29" s="836"/>
      <c r="Y29" s="731"/>
      <c r="Z29" s="739"/>
      <c r="AA29" s="731"/>
      <c r="AB29" s="731"/>
      <c r="AC29" s="731"/>
      <c r="AD29" s="731"/>
      <c r="AE29" s="738"/>
      <c r="AF29" s="836"/>
      <c r="AG29" s="731"/>
      <c r="AH29" s="739"/>
      <c r="AI29" s="731"/>
      <c r="AJ29" s="731"/>
      <c r="AK29" s="731"/>
      <c r="AL29" s="731"/>
      <c r="AM29" s="738"/>
      <c r="AN29" s="768"/>
      <c r="AO29" s="754"/>
      <c r="AP29" s="755"/>
      <c r="AQ29" s="754"/>
      <c r="AR29" s="754"/>
      <c r="AS29" s="754"/>
      <c r="AT29" s="754"/>
      <c r="AU29" s="781"/>
      <c r="AV29" s="754"/>
      <c r="AW29" s="755"/>
      <c r="AX29" s="754"/>
      <c r="AY29" s="754"/>
      <c r="AZ29" s="754"/>
      <c r="BA29" s="754"/>
      <c r="BB29" s="781"/>
      <c r="BC29" s="754"/>
      <c r="BD29" s="755"/>
      <c r="BE29" s="754"/>
      <c r="BF29" s="754"/>
      <c r="BG29" s="754"/>
      <c r="BH29" s="754"/>
      <c r="BI29" s="781"/>
      <c r="BJ29" s="754"/>
      <c r="BK29" s="755"/>
      <c r="BL29" s="754"/>
      <c r="BM29" s="754"/>
      <c r="BN29" s="754"/>
      <c r="BO29" s="754"/>
      <c r="BP29" s="780"/>
    </row>
    <row r="30" spans="1:68" ht="27" customHeight="1">
      <c r="G30" s="822"/>
      <c r="H30" s="836"/>
      <c r="I30" s="1577" t="s">
        <v>505</v>
      </c>
      <c r="J30" s="1578"/>
      <c r="K30" s="1536" t="s">
        <v>506</v>
      </c>
      <c r="L30" s="1537"/>
      <c r="M30" s="1538"/>
      <c r="N30" s="751"/>
      <c r="O30" s="731"/>
      <c r="P30" s="836"/>
      <c r="Q30" s="1541" t="s">
        <v>505</v>
      </c>
      <c r="R30" s="1541"/>
      <c r="S30" s="1526" t="s">
        <v>506</v>
      </c>
      <c r="T30" s="1526"/>
      <c r="U30" s="1526"/>
      <c r="V30" s="751"/>
      <c r="W30" s="731"/>
      <c r="X30" s="836"/>
      <c r="Y30" s="1541" t="s">
        <v>505</v>
      </c>
      <c r="Z30" s="1541"/>
      <c r="AA30" s="1526" t="s">
        <v>506</v>
      </c>
      <c r="AB30" s="1526"/>
      <c r="AC30" s="1526"/>
      <c r="AD30" s="751"/>
      <c r="AE30" s="731"/>
      <c r="AF30" s="836"/>
      <c r="AG30" s="1541" t="s">
        <v>505</v>
      </c>
      <c r="AH30" s="1541"/>
      <c r="AI30" s="1526" t="s">
        <v>506</v>
      </c>
      <c r="AJ30" s="1526"/>
      <c r="AK30" s="1526"/>
      <c r="AL30" s="751"/>
      <c r="AM30" s="731"/>
      <c r="AN30" s="772" t="s">
        <v>201</v>
      </c>
      <c r="AO30" s="1556">
        <f>取説・目次!AE28</f>
        <v>0</v>
      </c>
      <c r="AP30" s="1556"/>
      <c r="AQ30" s="1545" t="s">
        <v>506</v>
      </c>
      <c r="AR30" s="1545"/>
      <c r="AS30" s="1545"/>
      <c r="AT30" s="774" t="str">
        <f>取説・目次!AE15&amp;IF(取説・目次!AE16&lt;&gt;0,CHAR(10)&amp;取説・目次!AE16,)</f>
        <v/>
      </c>
      <c r="AU30" s="779" t="s">
        <v>471</v>
      </c>
      <c r="AV30" s="1556">
        <f>取説・目次!X49</f>
        <v>0</v>
      </c>
      <c r="AW30" s="1556"/>
      <c r="AX30" s="1545" t="s">
        <v>506</v>
      </c>
      <c r="AY30" s="1545"/>
      <c r="AZ30" s="1545"/>
      <c r="BA30" s="762" t="str">
        <f>取説・目次!X36&amp;IF(取説・目次!X37&lt;&gt;0,CHAR(10)&amp;取説・目次!X37,)</f>
        <v/>
      </c>
      <c r="BB30" s="779" t="s">
        <v>475</v>
      </c>
      <c r="BC30" s="1556">
        <f>取説・目次!Q70</f>
        <v>0</v>
      </c>
      <c r="BD30" s="1556"/>
      <c r="BE30" s="1545" t="s">
        <v>506</v>
      </c>
      <c r="BF30" s="1545"/>
      <c r="BG30" s="1545"/>
      <c r="BH30" s="762" t="str">
        <f>取説・目次!Q57&amp;IF(取説・目次!Q58&lt;&gt;0,CHAR(10)&amp;取説・目次!Q58,)</f>
        <v/>
      </c>
      <c r="BI30" s="779" t="s">
        <v>479</v>
      </c>
      <c r="BJ30" s="1556">
        <f>取説・目次!AS70</f>
        <v>0</v>
      </c>
      <c r="BK30" s="1556"/>
      <c r="BL30" s="1545" t="s">
        <v>506</v>
      </c>
      <c r="BM30" s="1545"/>
      <c r="BN30" s="1545"/>
      <c r="BO30" s="762" t="str">
        <f>取説・目次!AS57&amp;IF(取説・目次!AS58&lt;&gt;0,CHAR(10)&amp;取説・目次!AS58,)</f>
        <v/>
      </c>
      <c r="BP30" s="780"/>
    </row>
    <row r="31" spans="1:68" ht="27" customHeight="1">
      <c r="G31" s="822"/>
      <c r="H31" s="836"/>
      <c r="I31" s="1579"/>
      <c r="J31" s="1580"/>
      <c r="K31" s="1536" t="s">
        <v>313</v>
      </c>
      <c r="L31" s="1537"/>
      <c r="M31" s="1538"/>
      <c r="N31" s="751"/>
      <c r="O31" s="731"/>
      <c r="P31" s="836"/>
      <c r="Q31" s="1541"/>
      <c r="R31" s="1541"/>
      <c r="S31" s="1526" t="s">
        <v>313</v>
      </c>
      <c r="T31" s="1526"/>
      <c r="U31" s="1526"/>
      <c r="V31" s="751"/>
      <c r="W31" s="731"/>
      <c r="X31" s="836"/>
      <c r="Y31" s="1541"/>
      <c r="Z31" s="1541"/>
      <c r="AA31" s="1526" t="s">
        <v>313</v>
      </c>
      <c r="AB31" s="1526"/>
      <c r="AC31" s="1526"/>
      <c r="AD31" s="751"/>
      <c r="AE31" s="731"/>
      <c r="AF31" s="836"/>
      <c r="AG31" s="1541"/>
      <c r="AH31" s="1541"/>
      <c r="AI31" s="1526" t="s">
        <v>313</v>
      </c>
      <c r="AJ31" s="1526"/>
      <c r="AK31" s="1526"/>
      <c r="AL31" s="751"/>
      <c r="AM31" s="731"/>
      <c r="AN31" s="768"/>
      <c r="AO31" s="1556"/>
      <c r="AP31" s="1556"/>
      <c r="AQ31" s="1545" t="s">
        <v>313</v>
      </c>
      <c r="AR31" s="1545"/>
      <c r="AS31" s="1545"/>
      <c r="AT31" s="756">
        <f>取説・目次!AE20</f>
        <v>0</v>
      </c>
      <c r="AU31" s="781"/>
      <c r="AV31" s="1556"/>
      <c r="AW31" s="1556"/>
      <c r="AX31" s="1545" t="s">
        <v>313</v>
      </c>
      <c r="AY31" s="1545"/>
      <c r="AZ31" s="1545"/>
      <c r="BA31" s="756">
        <f>取説・目次!X41</f>
        <v>0</v>
      </c>
      <c r="BB31" s="781"/>
      <c r="BC31" s="1556"/>
      <c r="BD31" s="1556"/>
      <c r="BE31" s="1545" t="s">
        <v>313</v>
      </c>
      <c r="BF31" s="1545"/>
      <c r="BG31" s="1545"/>
      <c r="BH31" s="756">
        <f>取説・目次!Q62</f>
        <v>0</v>
      </c>
      <c r="BI31" s="781"/>
      <c r="BJ31" s="1556"/>
      <c r="BK31" s="1556"/>
      <c r="BL31" s="1545" t="s">
        <v>313</v>
      </c>
      <c r="BM31" s="1545"/>
      <c r="BN31" s="1545"/>
      <c r="BO31" s="756">
        <f>取説・目次!AS62</f>
        <v>0</v>
      </c>
      <c r="BP31" s="780"/>
    </row>
    <row r="32" spans="1:68" ht="27" customHeight="1">
      <c r="G32" s="822"/>
      <c r="H32" s="836"/>
      <c r="I32" s="1579"/>
      <c r="J32" s="1580"/>
      <c r="K32" s="1536" t="s">
        <v>507</v>
      </c>
      <c r="L32" s="1537"/>
      <c r="M32" s="1538"/>
      <c r="N32" s="751"/>
      <c r="O32" s="731"/>
      <c r="P32" s="836"/>
      <c r="Q32" s="1541"/>
      <c r="R32" s="1541"/>
      <c r="S32" s="1526" t="s">
        <v>507</v>
      </c>
      <c r="T32" s="1526"/>
      <c r="U32" s="1526"/>
      <c r="V32" s="751"/>
      <c r="W32" s="731"/>
      <c r="X32" s="836"/>
      <c r="Y32" s="1541"/>
      <c r="Z32" s="1541"/>
      <c r="AA32" s="1526" t="s">
        <v>507</v>
      </c>
      <c r="AB32" s="1526"/>
      <c r="AC32" s="1526"/>
      <c r="AD32" s="751"/>
      <c r="AE32" s="731"/>
      <c r="AF32" s="836"/>
      <c r="AG32" s="1541"/>
      <c r="AH32" s="1541"/>
      <c r="AI32" s="1526" t="s">
        <v>507</v>
      </c>
      <c r="AJ32" s="1526"/>
      <c r="AK32" s="1526"/>
      <c r="AL32" s="751"/>
      <c r="AM32" s="731"/>
      <c r="AN32" s="768"/>
      <c r="AO32" s="1556"/>
      <c r="AP32" s="1556"/>
      <c r="AQ32" s="1545" t="s">
        <v>507</v>
      </c>
      <c r="AR32" s="1545"/>
      <c r="AS32" s="1545"/>
      <c r="AT32" s="756" t="str">
        <f>③A!Z20</f>
        <v>許可）第号</v>
      </c>
      <c r="AU32" s="781"/>
      <c r="AV32" s="1556"/>
      <c r="AW32" s="1556"/>
      <c r="AX32" s="1545" t="s">
        <v>507</v>
      </c>
      <c r="AY32" s="1545"/>
      <c r="AZ32" s="1545"/>
      <c r="BA32" s="756" t="str">
        <f>⑦A!Z20</f>
        <v>許可）第号</v>
      </c>
      <c r="BB32" s="781"/>
      <c r="BC32" s="1556"/>
      <c r="BD32" s="1556"/>
      <c r="BE32" s="1545" t="s">
        <v>507</v>
      </c>
      <c r="BF32" s="1545"/>
      <c r="BG32" s="1545"/>
      <c r="BH32" s="756" t="str">
        <f>⑪A!Z20</f>
        <v>許可）第号</v>
      </c>
      <c r="BI32" s="781"/>
      <c r="BJ32" s="1556"/>
      <c r="BK32" s="1556"/>
      <c r="BL32" s="1545" t="s">
        <v>507</v>
      </c>
      <c r="BM32" s="1545"/>
      <c r="BN32" s="1545"/>
      <c r="BO32" s="756" t="str">
        <f>⑮A!Z20</f>
        <v>許可）第号</v>
      </c>
      <c r="BP32" s="780"/>
    </row>
    <row r="33" spans="7:68" ht="27" customHeight="1">
      <c r="G33" s="822"/>
      <c r="H33" s="823"/>
      <c r="I33" s="1579"/>
      <c r="J33" s="1580"/>
      <c r="K33" s="1536" t="s">
        <v>510</v>
      </c>
      <c r="L33" s="1537"/>
      <c r="M33" s="1538"/>
      <c r="N33" s="752" t="s">
        <v>509</v>
      </c>
      <c r="O33" s="731"/>
      <c r="P33" s="823"/>
      <c r="Q33" s="1541"/>
      <c r="R33" s="1541"/>
      <c r="S33" s="1536" t="s">
        <v>510</v>
      </c>
      <c r="T33" s="1537"/>
      <c r="U33" s="1538"/>
      <c r="V33" s="752" t="s">
        <v>509</v>
      </c>
      <c r="W33" s="731"/>
      <c r="X33" s="823"/>
      <c r="Y33" s="1541"/>
      <c r="Z33" s="1541"/>
      <c r="AA33" s="1536" t="s">
        <v>510</v>
      </c>
      <c r="AB33" s="1537"/>
      <c r="AC33" s="1538"/>
      <c r="AD33" s="752" t="s">
        <v>509</v>
      </c>
      <c r="AE33" s="731"/>
      <c r="AF33" s="823"/>
      <c r="AG33" s="1541"/>
      <c r="AH33" s="1541"/>
      <c r="AI33" s="1536" t="s">
        <v>510</v>
      </c>
      <c r="AJ33" s="1537"/>
      <c r="AK33" s="1538"/>
      <c r="AL33" s="752" t="s">
        <v>509</v>
      </c>
      <c r="AM33" s="731"/>
      <c r="AN33" s="768"/>
      <c r="AO33" s="1556"/>
      <c r="AP33" s="1556"/>
      <c r="AQ33" s="1550" t="s">
        <v>510</v>
      </c>
      <c r="AR33" s="1551"/>
      <c r="AS33" s="1552"/>
      <c r="AT33" s="769">
        <f>取説・目次!AE23</f>
        <v>0</v>
      </c>
      <c r="AU33" s="781"/>
      <c r="AV33" s="1556"/>
      <c r="AW33" s="1556"/>
      <c r="AX33" s="1550" t="s">
        <v>510</v>
      </c>
      <c r="AY33" s="1551"/>
      <c r="AZ33" s="1552"/>
      <c r="BA33" s="769">
        <f>取説・目次!X44</f>
        <v>0</v>
      </c>
      <c r="BB33" s="781"/>
      <c r="BC33" s="1556"/>
      <c r="BD33" s="1556"/>
      <c r="BE33" s="1550" t="s">
        <v>510</v>
      </c>
      <c r="BF33" s="1551"/>
      <c r="BG33" s="1552"/>
      <c r="BH33" s="769">
        <f>取説・目次!Q65</f>
        <v>0</v>
      </c>
      <c r="BI33" s="781"/>
      <c r="BJ33" s="1556"/>
      <c r="BK33" s="1556"/>
      <c r="BL33" s="1550" t="s">
        <v>510</v>
      </c>
      <c r="BM33" s="1551"/>
      <c r="BN33" s="1552"/>
      <c r="BO33" s="769">
        <f>取説・目次!AS65</f>
        <v>0</v>
      </c>
      <c r="BP33" s="780"/>
    </row>
    <row r="34" spans="7:68" ht="27" customHeight="1">
      <c r="G34" s="822"/>
      <c r="H34" s="836"/>
      <c r="I34" s="1579"/>
      <c r="J34" s="1580"/>
      <c r="K34" s="1536" t="s">
        <v>511</v>
      </c>
      <c r="L34" s="1537"/>
      <c r="M34" s="1538"/>
      <c r="N34" s="751"/>
      <c r="O34" s="731"/>
      <c r="P34" s="836"/>
      <c r="Q34" s="1541"/>
      <c r="R34" s="1541"/>
      <c r="S34" s="1536" t="s">
        <v>511</v>
      </c>
      <c r="T34" s="1537"/>
      <c r="U34" s="1538"/>
      <c r="V34" s="751"/>
      <c r="W34" s="731"/>
      <c r="X34" s="836"/>
      <c r="Y34" s="1541"/>
      <c r="Z34" s="1541"/>
      <c r="AA34" s="1536" t="s">
        <v>511</v>
      </c>
      <c r="AB34" s="1537"/>
      <c r="AC34" s="1538"/>
      <c r="AD34" s="751"/>
      <c r="AE34" s="731"/>
      <c r="AF34" s="836"/>
      <c r="AG34" s="1541"/>
      <c r="AH34" s="1541"/>
      <c r="AI34" s="1536" t="s">
        <v>511</v>
      </c>
      <c r="AJ34" s="1537"/>
      <c r="AK34" s="1538"/>
      <c r="AL34" s="751"/>
      <c r="AM34" s="731"/>
      <c r="AN34" s="768"/>
      <c r="AO34" s="1556"/>
      <c r="AP34" s="1556"/>
      <c r="AQ34" s="1550" t="s">
        <v>511</v>
      </c>
      <c r="AR34" s="1551"/>
      <c r="AS34" s="1552"/>
      <c r="AT34" s="756">
        <f>取説・目次!AE31</f>
        <v>0</v>
      </c>
      <c r="AU34" s="781"/>
      <c r="AV34" s="1556"/>
      <c r="AW34" s="1556"/>
      <c r="AX34" s="1550" t="s">
        <v>511</v>
      </c>
      <c r="AY34" s="1551"/>
      <c r="AZ34" s="1552"/>
      <c r="BA34" s="756">
        <f>取説・目次!X52</f>
        <v>0</v>
      </c>
      <c r="BB34" s="781"/>
      <c r="BC34" s="1556"/>
      <c r="BD34" s="1556"/>
      <c r="BE34" s="1550" t="s">
        <v>511</v>
      </c>
      <c r="BF34" s="1551"/>
      <c r="BG34" s="1552"/>
      <c r="BH34" s="756">
        <f>取説・目次!Q73</f>
        <v>0</v>
      </c>
      <c r="BI34" s="781"/>
      <c r="BJ34" s="1556"/>
      <c r="BK34" s="1556"/>
      <c r="BL34" s="1550" t="s">
        <v>511</v>
      </c>
      <c r="BM34" s="1551"/>
      <c r="BN34" s="1552"/>
      <c r="BO34" s="756">
        <f>取説・目次!AS73</f>
        <v>0</v>
      </c>
      <c r="BP34" s="780"/>
    </row>
    <row r="35" spans="7:68" ht="27" customHeight="1">
      <c r="G35" s="822"/>
      <c r="H35" s="836"/>
      <c r="I35" s="1579"/>
      <c r="J35" s="1580"/>
      <c r="K35" s="1557" t="s">
        <v>512</v>
      </c>
      <c r="L35" s="1558"/>
      <c r="M35" s="1559"/>
      <c r="N35" s="751"/>
      <c r="O35" s="731"/>
      <c r="P35" s="836"/>
      <c r="Q35" s="1541"/>
      <c r="R35" s="1541"/>
      <c r="S35" s="1529" t="s">
        <v>512</v>
      </c>
      <c r="T35" s="1529"/>
      <c r="U35" s="1529"/>
      <c r="V35" s="751"/>
      <c r="W35" s="731"/>
      <c r="X35" s="836"/>
      <c r="Y35" s="1541"/>
      <c r="Z35" s="1541"/>
      <c r="AA35" s="1529" t="s">
        <v>512</v>
      </c>
      <c r="AB35" s="1529"/>
      <c r="AC35" s="1529"/>
      <c r="AD35" s="751"/>
      <c r="AE35" s="731"/>
      <c r="AF35" s="836"/>
      <c r="AG35" s="1541"/>
      <c r="AH35" s="1541"/>
      <c r="AI35" s="1529" t="s">
        <v>512</v>
      </c>
      <c r="AJ35" s="1529"/>
      <c r="AK35" s="1529"/>
      <c r="AL35" s="751"/>
      <c r="AM35" s="731"/>
      <c r="AN35" s="768"/>
      <c r="AO35" s="1556"/>
      <c r="AP35" s="1556"/>
      <c r="AQ35" s="1553" t="s">
        <v>512</v>
      </c>
      <c r="AR35" s="1553"/>
      <c r="AS35" s="1553"/>
      <c r="AT35" s="756">
        <f>取説・目次!AE29</f>
        <v>0</v>
      </c>
      <c r="AU35" s="781"/>
      <c r="AV35" s="1556"/>
      <c r="AW35" s="1556"/>
      <c r="AX35" s="1553" t="s">
        <v>512</v>
      </c>
      <c r="AY35" s="1553"/>
      <c r="AZ35" s="1553"/>
      <c r="BA35" s="756">
        <f>取説・目次!X50</f>
        <v>0</v>
      </c>
      <c r="BB35" s="781"/>
      <c r="BC35" s="1556"/>
      <c r="BD35" s="1556"/>
      <c r="BE35" s="1553" t="s">
        <v>512</v>
      </c>
      <c r="BF35" s="1553"/>
      <c r="BG35" s="1553"/>
      <c r="BH35" s="756">
        <f>取説・目次!Q71</f>
        <v>0</v>
      </c>
      <c r="BI35" s="781"/>
      <c r="BJ35" s="1556"/>
      <c r="BK35" s="1556"/>
      <c r="BL35" s="1553" t="s">
        <v>512</v>
      </c>
      <c r="BM35" s="1553"/>
      <c r="BN35" s="1553"/>
      <c r="BO35" s="756">
        <f>取説・目次!AS71</f>
        <v>0</v>
      </c>
      <c r="BP35" s="780"/>
    </row>
    <row r="36" spans="7:68" ht="27" customHeight="1">
      <c r="G36" s="822"/>
      <c r="H36" s="836"/>
      <c r="I36" s="1579"/>
      <c r="J36" s="1580"/>
      <c r="K36" s="735"/>
      <c r="L36" s="1539" t="s">
        <v>515</v>
      </c>
      <c r="M36" s="1540"/>
      <c r="N36" s="751" t="s">
        <v>514</v>
      </c>
      <c r="O36" s="731"/>
      <c r="P36" s="836"/>
      <c r="Q36" s="1541"/>
      <c r="R36" s="1541"/>
      <c r="S36" s="735"/>
      <c r="T36" s="1539" t="s">
        <v>515</v>
      </c>
      <c r="U36" s="1540"/>
      <c r="V36" s="751" t="s">
        <v>514</v>
      </c>
      <c r="W36" s="731"/>
      <c r="X36" s="836"/>
      <c r="Y36" s="1541"/>
      <c r="Z36" s="1541"/>
      <c r="AA36" s="735"/>
      <c r="AB36" s="1539" t="s">
        <v>515</v>
      </c>
      <c r="AC36" s="1540"/>
      <c r="AD36" s="751" t="s">
        <v>514</v>
      </c>
      <c r="AE36" s="731"/>
      <c r="AF36" s="836"/>
      <c r="AG36" s="1541"/>
      <c r="AH36" s="1541"/>
      <c r="AI36" s="735"/>
      <c r="AJ36" s="1539" t="s">
        <v>515</v>
      </c>
      <c r="AK36" s="1540"/>
      <c r="AL36" s="751" t="s">
        <v>514</v>
      </c>
      <c r="AM36" s="731"/>
      <c r="AN36" s="768"/>
      <c r="AO36" s="1556"/>
      <c r="AP36" s="1556"/>
      <c r="AQ36" s="758"/>
      <c r="AR36" s="1554" t="s">
        <v>515</v>
      </c>
      <c r="AS36" s="1555"/>
      <c r="AT36" s="756" t="str">
        <f>取説・目次!AE30</f>
        <v>無</v>
      </c>
      <c r="AU36" s="781"/>
      <c r="AV36" s="1556"/>
      <c r="AW36" s="1556"/>
      <c r="AX36" s="758"/>
      <c r="AY36" s="1554" t="s">
        <v>515</v>
      </c>
      <c r="AZ36" s="1555"/>
      <c r="BA36" s="756">
        <f>取説・目次!X51</f>
        <v>0</v>
      </c>
      <c r="BB36" s="781"/>
      <c r="BC36" s="1556"/>
      <c r="BD36" s="1556"/>
      <c r="BE36" s="758"/>
      <c r="BF36" s="1554" t="s">
        <v>515</v>
      </c>
      <c r="BG36" s="1555"/>
      <c r="BH36" s="756">
        <f>取説・目次!Q72</f>
        <v>0</v>
      </c>
      <c r="BI36" s="781"/>
      <c r="BJ36" s="1556"/>
      <c r="BK36" s="1556"/>
      <c r="BL36" s="758"/>
      <c r="BM36" s="1554" t="s">
        <v>515</v>
      </c>
      <c r="BN36" s="1555"/>
      <c r="BO36" s="756">
        <f>取説・目次!AS72</f>
        <v>0</v>
      </c>
      <c r="BP36" s="780"/>
    </row>
    <row r="37" spans="7:68" ht="27" customHeight="1">
      <c r="G37" s="822"/>
      <c r="H37" s="836"/>
      <c r="I37" s="1579"/>
      <c r="J37" s="1580"/>
      <c r="K37" s="1557" t="s">
        <v>516</v>
      </c>
      <c r="L37" s="1558"/>
      <c r="M37" s="1559"/>
      <c r="N37" s="751"/>
      <c r="O37" s="738"/>
      <c r="P37" s="836"/>
      <c r="Q37" s="1541"/>
      <c r="R37" s="1541"/>
      <c r="S37" s="1529" t="s">
        <v>516</v>
      </c>
      <c r="T37" s="1529"/>
      <c r="U37" s="1529"/>
      <c r="V37" s="751"/>
      <c r="W37" s="738"/>
      <c r="X37" s="836"/>
      <c r="Y37" s="1541"/>
      <c r="Z37" s="1541"/>
      <c r="AA37" s="1529" t="s">
        <v>516</v>
      </c>
      <c r="AB37" s="1529"/>
      <c r="AC37" s="1529"/>
      <c r="AD37" s="751"/>
      <c r="AE37" s="738"/>
      <c r="AF37" s="836"/>
      <c r="AG37" s="1541"/>
      <c r="AH37" s="1541"/>
      <c r="AI37" s="1529" t="s">
        <v>516</v>
      </c>
      <c r="AJ37" s="1529"/>
      <c r="AK37" s="1529"/>
      <c r="AL37" s="751"/>
      <c r="AM37" s="738"/>
      <c r="AN37" s="768"/>
      <c r="AO37" s="1556"/>
      <c r="AP37" s="1556"/>
      <c r="AQ37" s="1553" t="s">
        <v>516</v>
      </c>
      <c r="AR37" s="1553"/>
      <c r="AS37" s="1553"/>
      <c r="AT37" s="756">
        <f>取説・目次!AE32</f>
        <v>0</v>
      </c>
      <c r="AU37" s="781"/>
      <c r="AV37" s="1556"/>
      <c r="AW37" s="1556"/>
      <c r="AX37" s="1553" t="s">
        <v>516</v>
      </c>
      <c r="AY37" s="1553"/>
      <c r="AZ37" s="1553"/>
      <c r="BA37" s="756">
        <f>取説・目次!X53</f>
        <v>0</v>
      </c>
      <c r="BB37" s="781"/>
      <c r="BC37" s="1556"/>
      <c r="BD37" s="1556"/>
      <c r="BE37" s="1553" t="s">
        <v>516</v>
      </c>
      <c r="BF37" s="1553"/>
      <c r="BG37" s="1553"/>
      <c r="BH37" s="756">
        <f>取説・目次!Q74</f>
        <v>0</v>
      </c>
      <c r="BI37" s="781"/>
      <c r="BJ37" s="1556"/>
      <c r="BK37" s="1556"/>
      <c r="BL37" s="1553" t="s">
        <v>516</v>
      </c>
      <c r="BM37" s="1553"/>
      <c r="BN37" s="1553"/>
      <c r="BO37" s="756">
        <f>取説・目次!AS74</f>
        <v>0</v>
      </c>
      <c r="BP37" s="780"/>
    </row>
    <row r="38" spans="7:68" ht="27" customHeight="1">
      <c r="G38" s="822"/>
      <c r="H38" s="836"/>
      <c r="I38" s="1581"/>
      <c r="J38" s="1582"/>
      <c r="K38" s="735"/>
      <c r="L38" s="1530" t="s">
        <v>517</v>
      </c>
      <c r="M38" s="1542"/>
      <c r="N38" s="751"/>
      <c r="O38" s="738"/>
      <c r="P38" s="836"/>
      <c r="Q38" s="1541"/>
      <c r="R38" s="1541"/>
      <c r="S38" s="735"/>
      <c r="T38" s="1530" t="s">
        <v>517</v>
      </c>
      <c r="U38" s="1531"/>
      <c r="V38" s="751"/>
      <c r="W38" s="738"/>
      <c r="X38" s="836"/>
      <c r="Y38" s="1541"/>
      <c r="Z38" s="1541"/>
      <c r="AA38" s="735"/>
      <c r="AB38" s="1530" t="s">
        <v>517</v>
      </c>
      <c r="AC38" s="1531"/>
      <c r="AD38" s="751"/>
      <c r="AE38" s="738"/>
      <c r="AF38" s="836"/>
      <c r="AG38" s="1541"/>
      <c r="AH38" s="1541"/>
      <c r="AI38" s="735"/>
      <c r="AJ38" s="1530" t="s">
        <v>517</v>
      </c>
      <c r="AK38" s="1531"/>
      <c r="AL38" s="751"/>
      <c r="AM38" s="738"/>
      <c r="AN38" s="768"/>
      <c r="AO38" s="1556"/>
      <c r="AP38" s="1556"/>
      <c r="AQ38" s="758"/>
      <c r="AR38" s="1543" t="s">
        <v>517</v>
      </c>
      <c r="AS38" s="1544"/>
      <c r="AT38" s="756">
        <f>取説・目次!AE33</f>
        <v>0</v>
      </c>
      <c r="AU38" s="781"/>
      <c r="AV38" s="1556"/>
      <c r="AW38" s="1556"/>
      <c r="AX38" s="758"/>
      <c r="AY38" s="1543" t="s">
        <v>517</v>
      </c>
      <c r="AZ38" s="1544"/>
      <c r="BA38" s="756">
        <f>取説・目次!X54</f>
        <v>0</v>
      </c>
      <c r="BB38" s="781"/>
      <c r="BC38" s="1556"/>
      <c r="BD38" s="1556"/>
      <c r="BE38" s="758"/>
      <c r="BF38" s="1543" t="s">
        <v>517</v>
      </c>
      <c r="BG38" s="1544"/>
      <c r="BH38" s="756">
        <f>取説・目次!Q75</f>
        <v>0</v>
      </c>
      <c r="BI38" s="781"/>
      <c r="BJ38" s="1556"/>
      <c r="BK38" s="1556"/>
      <c r="BL38" s="758"/>
      <c r="BM38" s="1543" t="s">
        <v>517</v>
      </c>
      <c r="BN38" s="1544"/>
      <c r="BO38" s="756">
        <f>取説・目次!AS75</f>
        <v>0</v>
      </c>
      <c r="BP38" s="780"/>
    </row>
    <row r="39" spans="7:68" ht="27" customHeight="1">
      <c r="G39" s="822"/>
      <c r="H39" s="836"/>
      <c r="I39" s="1536" t="s">
        <v>520</v>
      </c>
      <c r="J39" s="1537"/>
      <c r="K39" s="1538"/>
      <c r="L39" s="1547" t="s">
        <v>519</v>
      </c>
      <c r="M39" s="1548"/>
      <c r="N39" s="1549"/>
      <c r="O39" s="738"/>
      <c r="P39" s="836"/>
      <c r="Q39" s="1526" t="s">
        <v>520</v>
      </c>
      <c r="R39" s="1526"/>
      <c r="S39" s="1526"/>
      <c r="T39" s="1527" t="s">
        <v>519</v>
      </c>
      <c r="U39" s="1527"/>
      <c r="V39" s="1527"/>
      <c r="W39" s="738"/>
      <c r="X39" s="836"/>
      <c r="Y39" s="1526" t="s">
        <v>520</v>
      </c>
      <c r="Z39" s="1526"/>
      <c r="AA39" s="1526"/>
      <c r="AB39" s="1527" t="s">
        <v>519</v>
      </c>
      <c r="AC39" s="1527"/>
      <c r="AD39" s="1527"/>
      <c r="AE39" s="738"/>
      <c r="AF39" s="836"/>
      <c r="AG39" s="1526" t="s">
        <v>520</v>
      </c>
      <c r="AH39" s="1526"/>
      <c r="AI39" s="1526"/>
      <c r="AJ39" s="1527" t="s">
        <v>519</v>
      </c>
      <c r="AK39" s="1527"/>
      <c r="AL39" s="1527"/>
      <c r="AM39" s="738"/>
      <c r="AN39" s="768"/>
      <c r="AO39" s="1545" t="s">
        <v>520</v>
      </c>
      <c r="AP39" s="1545"/>
      <c r="AQ39" s="1545"/>
      <c r="AR39" s="1546" t="str">
        <f>DATESTRING(取説・目次!AE26)&amp;"　～　"&amp;DATESTRING(取説・目次!AH26)</f>
        <v>明治33年01月00日　～　明治33年01月00日</v>
      </c>
      <c r="AS39" s="1546"/>
      <c r="AT39" s="1546"/>
      <c r="AU39" s="781"/>
      <c r="AV39" s="1545" t="s">
        <v>520</v>
      </c>
      <c r="AW39" s="1545"/>
      <c r="AX39" s="1545"/>
      <c r="AY39" s="1546" t="str">
        <f>DATESTRING(取説・目次!X47)&amp;"　～　"&amp;DATESTRING(取説・目次!AA47)</f>
        <v>明治33年01月00日　～　明治33年01月00日</v>
      </c>
      <c r="AZ39" s="1546"/>
      <c r="BA39" s="1546"/>
      <c r="BB39" s="781"/>
      <c r="BC39" s="1545" t="s">
        <v>520</v>
      </c>
      <c r="BD39" s="1545"/>
      <c r="BE39" s="1545"/>
      <c r="BF39" s="1546" t="str">
        <f>DATESTRING(取説・目次!Q68)&amp;"　～　"&amp;DATESTRING(取説・目次!T68)</f>
        <v>明治33年01月00日　～　明治33年01月00日</v>
      </c>
      <c r="BG39" s="1546"/>
      <c r="BH39" s="1546"/>
      <c r="BI39" s="781"/>
      <c r="BJ39" s="1545" t="s">
        <v>520</v>
      </c>
      <c r="BK39" s="1545"/>
      <c r="BL39" s="1545"/>
      <c r="BM39" s="1546" t="str">
        <f>DATESTRING(取説・目次!AS68)&amp;"　～　"&amp;DATESTRING(取説・目次!AV68)</f>
        <v>明治33年01月00日　～　明治33年01月00日</v>
      </c>
      <c r="BN39" s="1546"/>
      <c r="BO39" s="1546"/>
      <c r="BP39" s="780"/>
    </row>
    <row r="40" spans="7:68" ht="15" customHeight="1">
      <c r="G40" s="822"/>
      <c r="H40" s="814"/>
      <c r="I40" s="830"/>
      <c r="J40" s="830"/>
      <c r="K40" s="831"/>
      <c r="L40" s="832"/>
      <c r="M40" s="832"/>
      <c r="N40" s="832"/>
      <c r="O40" s="833"/>
      <c r="P40" s="814"/>
      <c r="Q40" s="831"/>
      <c r="R40" s="831"/>
      <c r="S40" s="831"/>
      <c r="T40" s="832"/>
      <c r="U40" s="832"/>
      <c r="V40" s="832"/>
      <c r="W40" s="833"/>
      <c r="X40" s="814"/>
      <c r="Y40" s="831"/>
      <c r="Z40" s="831"/>
      <c r="AA40" s="831"/>
      <c r="AB40" s="832"/>
      <c r="AC40" s="832"/>
      <c r="AD40" s="832"/>
      <c r="AE40" s="833"/>
      <c r="AF40" s="835"/>
      <c r="AG40" s="827"/>
      <c r="AH40" s="827"/>
      <c r="AI40" s="827"/>
      <c r="AJ40" s="828"/>
      <c r="AK40" s="828"/>
      <c r="AL40" s="828"/>
      <c r="AM40" s="738"/>
      <c r="AN40" s="829"/>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1"/>
      <c r="BL40" s="781"/>
      <c r="BM40" s="781"/>
      <c r="BN40" s="781"/>
      <c r="BO40" s="781"/>
      <c r="BP40" s="780"/>
    </row>
    <row r="41" spans="7:68" ht="15" customHeight="1" thickBot="1">
      <c r="G41" s="822"/>
      <c r="H41" s="836"/>
      <c r="I41" s="731"/>
      <c r="J41" s="739"/>
      <c r="K41" s="731"/>
      <c r="L41" s="731"/>
      <c r="M41" s="731"/>
      <c r="N41" s="731"/>
      <c r="O41" s="738"/>
      <c r="P41" s="836"/>
      <c r="Q41" s="731"/>
      <c r="R41" s="739"/>
      <c r="S41" s="731"/>
      <c r="T41" s="731"/>
      <c r="U41" s="731"/>
      <c r="V41" s="731"/>
      <c r="W41" s="738"/>
      <c r="X41" s="836"/>
      <c r="Y41" s="731"/>
      <c r="Z41" s="739"/>
      <c r="AA41" s="731"/>
      <c r="AB41" s="731"/>
      <c r="AC41" s="731"/>
      <c r="AD41" s="731"/>
      <c r="AE41" s="738"/>
      <c r="AF41" s="836"/>
      <c r="AG41" s="731"/>
      <c r="AH41" s="739"/>
      <c r="AI41" s="731"/>
      <c r="AJ41" s="731"/>
      <c r="AK41" s="731"/>
      <c r="AL41" s="731"/>
      <c r="AM41" s="738"/>
      <c r="AN41" s="768"/>
      <c r="AO41" s="754"/>
      <c r="AP41" s="755"/>
      <c r="AQ41" s="754"/>
      <c r="AR41" s="754"/>
      <c r="AS41" s="754"/>
      <c r="AT41" s="754"/>
      <c r="AU41" s="781"/>
      <c r="AV41" s="754"/>
      <c r="AW41" s="755"/>
      <c r="AX41" s="754"/>
      <c r="AY41" s="754"/>
      <c r="AZ41" s="754"/>
      <c r="BA41" s="754"/>
      <c r="BB41" s="781"/>
      <c r="BC41" s="754"/>
      <c r="BD41" s="755"/>
      <c r="BE41" s="754"/>
      <c r="BF41" s="754"/>
      <c r="BG41" s="754"/>
      <c r="BH41" s="754"/>
      <c r="BI41" s="781"/>
      <c r="BJ41" s="763"/>
      <c r="BK41" s="764"/>
      <c r="BL41" s="763"/>
      <c r="BM41" s="763"/>
      <c r="BN41" s="763"/>
      <c r="BO41" s="763"/>
      <c r="BP41" s="782"/>
    </row>
    <row r="42" spans="7:68" ht="27" customHeight="1" thickTop="1">
      <c r="G42" s="822"/>
      <c r="H42" s="836"/>
      <c r="I42" s="1541" t="s">
        <v>505</v>
      </c>
      <c r="J42" s="1541"/>
      <c r="K42" s="1526" t="s">
        <v>506</v>
      </c>
      <c r="L42" s="1526"/>
      <c r="M42" s="1526"/>
      <c r="N42" s="751"/>
      <c r="O42" s="731"/>
      <c r="P42" s="836"/>
      <c r="Q42" s="1541" t="s">
        <v>505</v>
      </c>
      <c r="R42" s="1541"/>
      <c r="S42" s="1526" t="s">
        <v>506</v>
      </c>
      <c r="T42" s="1526"/>
      <c r="U42" s="1526"/>
      <c r="V42" s="751"/>
      <c r="W42" s="731"/>
      <c r="X42" s="836"/>
      <c r="Y42" s="1541" t="s">
        <v>505</v>
      </c>
      <c r="Z42" s="1541"/>
      <c r="AA42" s="1526" t="s">
        <v>506</v>
      </c>
      <c r="AB42" s="1526"/>
      <c r="AC42" s="1526"/>
      <c r="AD42" s="751"/>
      <c r="AE42" s="731"/>
      <c r="AF42" s="836"/>
      <c r="AG42" s="1541" t="s">
        <v>505</v>
      </c>
      <c r="AH42" s="1541"/>
      <c r="AI42" s="1526" t="s">
        <v>506</v>
      </c>
      <c r="AJ42" s="1526"/>
      <c r="AK42" s="1526"/>
      <c r="AL42" s="751"/>
      <c r="AM42" s="731"/>
      <c r="AN42" s="772" t="s">
        <v>204</v>
      </c>
      <c r="AO42" s="1556">
        <f>取説・目次!AL28</f>
        <v>0</v>
      </c>
      <c r="AP42" s="1556"/>
      <c r="AQ42" s="1545" t="s">
        <v>506</v>
      </c>
      <c r="AR42" s="1545"/>
      <c r="AS42" s="1545"/>
      <c r="AT42" s="762" t="str">
        <f>取説・目次!AL15&amp;IF(取説・目次!AL16&lt;&gt;0,CHAR(10)&amp;取説・目次!AL16,)</f>
        <v/>
      </c>
      <c r="AU42" s="779" t="s">
        <v>472</v>
      </c>
      <c r="AV42" s="1556">
        <f>取説・目次!AE49</f>
        <v>0</v>
      </c>
      <c r="AW42" s="1556"/>
      <c r="AX42" s="1545" t="s">
        <v>506</v>
      </c>
      <c r="AY42" s="1545"/>
      <c r="AZ42" s="1545"/>
      <c r="BA42" s="762" t="str">
        <f>取説・目次!AE36&amp;IF(取説・目次!AE37&lt;&gt;0,CHAR(10)&amp;取説・目次!AE37,)</f>
        <v/>
      </c>
      <c r="BB42" s="779" t="s">
        <v>476</v>
      </c>
      <c r="BC42" s="1556">
        <f>取説・目次!X70</f>
        <v>0</v>
      </c>
      <c r="BD42" s="1556"/>
      <c r="BE42" s="1545" t="s">
        <v>506</v>
      </c>
      <c r="BF42" s="1545"/>
      <c r="BG42" s="1545"/>
      <c r="BH42" s="762" t="str">
        <f>取説・目次!X57&amp;IF(取説・目次!X58&lt;&gt;0,CHAR(10)&amp;取説・目次!X58,)</f>
        <v/>
      </c>
      <c r="BI42" s="783"/>
      <c r="BK42" s="776"/>
      <c r="BL42" s="776"/>
      <c r="BM42" s="776"/>
      <c r="BN42" s="776"/>
      <c r="BO42" s="776"/>
    </row>
    <row r="43" spans="7:68" ht="27" customHeight="1">
      <c r="G43" s="822"/>
      <c r="H43" s="836"/>
      <c r="I43" s="1541"/>
      <c r="J43" s="1541"/>
      <c r="K43" s="1526" t="s">
        <v>313</v>
      </c>
      <c r="L43" s="1526"/>
      <c r="M43" s="1526"/>
      <c r="N43" s="751"/>
      <c r="O43" s="731"/>
      <c r="P43" s="836"/>
      <c r="Q43" s="1541"/>
      <c r="R43" s="1541"/>
      <c r="S43" s="1526" t="s">
        <v>313</v>
      </c>
      <c r="T43" s="1526"/>
      <c r="U43" s="1526"/>
      <c r="V43" s="751"/>
      <c r="W43" s="731"/>
      <c r="X43" s="836"/>
      <c r="Y43" s="1541"/>
      <c r="Z43" s="1541"/>
      <c r="AA43" s="1526" t="s">
        <v>313</v>
      </c>
      <c r="AB43" s="1526"/>
      <c r="AC43" s="1526"/>
      <c r="AD43" s="751"/>
      <c r="AE43" s="731"/>
      <c r="AF43" s="836"/>
      <c r="AG43" s="1541"/>
      <c r="AH43" s="1541"/>
      <c r="AI43" s="1526" t="s">
        <v>313</v>
      </c>
      <c r="AJ43" s="1526"/>
      <c r="AK43" s="1526"/>
      <c r="AL43" s="751"/>
      <c r="AM43" s="731"/>
      <c r="AN43" s="768"/>
      <c r="AO43" s="1556"/>
      <c r="AP43" s="1556"/>
      <c r="AQ43" s="1545" t="s">
        <v>313</v>
      </c>
      <c r="AR43" s="1545"/>
      <c r="AS43" s="1545"/>
      <c r="AT43" s="756">
        <f>取説・目次!AL20</f>
        <v>0</v>
      </c>
      <c r="AU43" s="781"/>
      <c r="AV43" s="1556"/>
      <c r="AW43" s="1556"/>
      <c r="AX43" s="1545" t="s">
        <v>313</v>
      </c>
      <c r="AY43" s="1545"/>
      <c r="AZ43" s="1545"/>
      <c r="BA43" s="756">
        <f>取説・目次!AE41</f>
        <v>0</v>
      </c>
      <c r="BB43" s="781"/>
      <c r="BC43" s="1556"/>
      <c r="BD43" s="1556"/>
      <c r="BE43" s="1545" t="s">
        <v>313</v>
      </c>
      <c r="BF43" s="1545"/>
      <c r="BG43" s="1545"/>
      <c r="BH43" s="756">
        <f>取説・目次!X62</f>
        <v>0</v>
      </c>
      <c r="BI43" s="783"/>
      <c r="BK43" s="776"/>
      <c r="BL43" s="776"/>
      <c r="BM43" s="776"/>
      <c r="BN43" s="776"/>
      <c r="BO43" s="776"/>
    </row>
    <row r="44" spans="7:68" ht="27" customHeight="1">
      <c r="G44" s="822"/>
      <c r="H44" s="836"/>
      <c r="I44" s="1541"/>
      <c r="J44" s="1541"/>
      <c r="K44" s="1526" t="s">
        <v>507</v>
      </c>
      <c r="L44" s="1526"/>
      <c r="M44" s="1526"/>
      <c r="N44" s="751"/>
      <c r="O44" s="731"/>
      <c r="P44" s="836"/>
      <c r="Q44" s="1541"/>
      <c r="R44" s="1541"/>
      <c r="S44" s="1526" t="s">
        <v>507</v>
      </c>
      <c r="T44" s="1526"/>
      <c r="U44" s="1526"/>
      <c r="V44" s="751"/>
      <c r="W44" s="731"/>
      <c r="X44" s="836"/>
      <c r="Y44" s="1541"/>
      <c r="Z44" s="1541"/>
      <c r="AA44" s="1526" t="s">
        <v>507</v>
      </c>
      <c r="AB44" s="1526"/>
      <c r="AC44" s="1526"/>
      <c r="AD44" s="751"/>
      <c r="AE44" s="731"/>
      <c r="AF44" s="836"/>
      <c r="AG44" s="1541"/>
      <c r="AH44" s="1541"/>
      <c r="AI44" s="1526" t="s">
        <v>507</v>
      </c>
      <c r="AJ44" s="1526"/>
      <c r="AK44" s="1526"/>
      <c r="AL44" s="751"/>
      <c r="AM44" s="731"/>
      <c r="AN44" s="768"/>
      <c r="AO44" s="1556"/>
      <c r="AP44" s="1556"/>
      <c r="AQ44" s="1545" t="s">
        <v>507</v>
      </c>
      <c r="AR44" s="1545"/>
      <c r="AS44" s="1545"/>
      <c r="AT44" s="756" t="str">
        <f>④A!Z20</f>
        <v>許可）第号</v>
      </c>
      <c r="AU44" s="781"/>
      <c r="AV44" s="1556"/>
      <c r="AW44" s="1556"/>
      <c r="AX44" s="1545" t="s">
        <v>507</v>
      </c>
      <c r="AY44" s="1545"/>
      <c r="AZ44" s="1545"/>
      <c r="BA44" s="756" t="str">
        <f>⑧A!Z20</f>
        <v>許可）第号</v>
      </c>
      <c r="BB44" s="781"/>
      <c r="BC44" s="1556"/>
      <c r="BD44" s="1556"/>
      <c r="BE44" s="1545" t="s">
        <v>507</v>
      </c>
      <c r="BF44" s="1545"/>
      <c r="BG44" s="1545"/>
      <c r="BH44" s="756" t="str">
        <f>⑫A!Z20</f>
        <v>許可）第号</v>
      </c>
      <c r="BI44" s="783"/>
      <c r="BK44" s="776"/>
      <c r="BL44" s="776"/>
      <c r="BM44" s="776"/>
      <c r="BN44" s="776"/>
      <c r="BO44" s="776"/>
    </row>
    <row r="45" spans="7:68" ht="27" customHeight="1">
      <c r="G45" s="822"/>
      <c r="H45" s="823"/>
      <c r="I45" s="1541"/>
      <c r="J45" s="1541"/>
      <c r="K45" s="1536" t="s">
        <v>510</v>
      </c>
      <c r="L45" s="1537"/>
      <c r="M45" s="1538"/>
      <c r="N45" s="752" t="s">
        <v>509</v>
      </c>
      <c r="O45" s="731"/>
      <c r="P45" s="823"/>
      <c r="Q45" s="1541"/>
      <c r="R45" s="1541"/>
      <c r="S45" s="1536" t="s">
        <v>510</v>
      </c>
      <c r="T45" s="1537"/>
      <c r="U45" s="1538"/>
      <c r="V45" s="752" t="s">
        <v>509</v>
      </c>
      <c r="W45" s="731"/>
      <c r="X45" s="823"/>
      <c r="Y45" s="1541"/>
      <c r="Z45" s="1541"/>
      <c r="AA45" s="1536" t="s">
        <v>510</v>
      </c>
      <c r="AB45" s="1537"/>
      <c r="AC45" s="1538"/>
      <c r="AD45" s="752" t="s">
        <v>509</v>
      </c>
      <c r="AE45" s="731"/>
      <c r="AF45" s="823"/>
      <c r="AG45" s="1541"/>
      <c r="AH45" s="1541"/>
      <c r="AI45" s="1536" t="s">
        <v>510</v>
      </c>
      <c r="AJ45" s="1537"/>
      <c r="AK45" s="1538"/>
      <c r="AL45" s="752" t="s">
        <v>509</v>
      </c>
      <c r="AM45" s="731"/>
      <c r="AN45" s="768"/>
      <c r="AO45" s="1556"/>
      <c r="AP45" s="1556"/>
      <c r="AQ45" s="1550" t="s">
        <v>510</v>
      </c>
      <c r="AR45" s="1551"/>
      <c r="AS45" s="1552"/>
      <c r="AT45" s="757">
        <f>取説・目次!AL23</f>
        <v>0</v>
      </c>
      <c r="AU45" s="781"/>
      <c r="AV45" s="1556"/>
      <c r="AW45" s="1556"/>
      <c r="AX45" s="1550" t="s">
        <v>510</v>
      </c>
      <c r="AY45" s="1551"/>
      <c r="AZ45" s="1552"/>
      <c r="BA45" s="757">
        <f>取説・目次!AE44</f>
        <v>0</v>
      </c>
      <c r="BB45" s="781"/>
      <c r="BC45" s="1556"/>
      <c r="BD45" s="1556"/>
      <c r="BE45" s="1550" t="s">
        <v>510</v>
      </c>
      <c r="BF45" s="1551"/>
      <c r="BG45" s="1552"/>
      <c r="BH45" s="769">
        <f>取説・目次!X65</f>
        <v>0</v>
      </c>
      <c r="BI45" s="783"/>
      <c r="BK45" s="776"/>
      <c r="BL45" s="776"/>
      <c r="BM45" s="776"/>
      <c r="BN45" s="776"/>
      <c r="BO45" s="776"/>
    </row>
    <row r="46" spans="7:68" ht="27" customHeight="1">
      <c r="G46" s="825"/>
      <c r="H46" s="826"/>
      <c r="I46" s="1541"/>
      <c r="J46" s="1541"/>
      <c r="K46" s="1536" t="s">
        <v>511</v>
      </c>
      <c r="L46" s="1537"/>
      <c r="M46" s="1538"/>
      <c r="N46" s="751"/>
      <c r="O46" s="731"/>
      <c r="P46" s="731"/>
      <c r="Q46" s="1541"/>
      <c r="R46" s="1541"/>
      <c r="S46" s="1536" t="s">
        <v>511</v>
      </c>
      <c r="T46" s="1537"/>
      <c r="U46" s="1538"/>
      <c r="V46" s="751"/>
      <c r="W46" s="731"/>
      <c r="X46" s="731"/>
      <c r="Y46" s="1541"/>
      <c r="Z46" s="1541"/>
      <c r="AA46" s="1536" t="s">
        <v>511</v>
      </c>
      <c r="AB46" s="1537"/>
      <c r="AC46" s="1538"/>
      <c r="AD46" s="751"/>
      <c r="AE46" s="731"/>
      <c r="AF46" s="731"/>
      <c r="AG46" s="1541"/>
      <c r="AH46" s="1541"/>
      <c r="AI46" s="1536" t="s">
        <v>511</v>
      </c>
      <c r="AJ46" s="1537"/>
      <c r="AK46" s="1538"/>
      <c r="AL46" s="751"/>
      <c r="AM46" s="731"/>
      <c r="AN46" s="768"/>
      <c r="AO46" s="1556"/>
      <c r="AP46" s="1556"/>
      <c r="AQ46" s="1550" t="s">
        <v>511</v>
      </c>
      <c r="AR46" s="1551"/>
      <c r="AS46" s="1552"/>
      <c r="AT46" s="756">
        <f>取説・目次!AL31</f>
        <v>0</v>
      </c>
      <c r="AU46" s="781"/>
      <c r="AV46" s="1556"/>
      <c r="AW46" s="1556"/>
      <c r="AX46" s="1550" t="s">
        <v>511</v>
      </c>
      <c r="AY46" s="1551"/>
      <c r="AZ46" s="1552"/>
      <c r="BA46" s="756">
        <f>取説・目次!AE52</f>
        <v>0</v>
      </c>
      <c r="BB46" s="781"/>
      <c r="BC46" s="1556"/>
      <c r="BD46" s="1556"/>
      <c r="BE46" s="1550" t="s">
        <v>511</v>
      </c>
      <c r="BF46" s="1551"/>
      <c r="BG46" s="1552"/>
      <c r="BH46" s="756">
        <f>取説・目次!X73</f>
        <v>0</v>
      </c>
      <c r="BI46" s="783"/>
      <c r="BK46" s="776"/>
      <c r="BL46" s="776"/>
      <c r="BM46" s="776"/>
      <c r="BN46" s="776"/>
      <c r="BO46" s="776"/>
    </row>
    <row r="47" spans="7:68" ht="27" customHeight="1">
      <c r="I47" s="1541"/>
      <c r="J47" s="1541"/>
      <c r="K47" s="1529" t="s">
        <v>512</v>
      </c>
      <c r="L47" s="1529"/>
      <c r="M47" s="1529"/>
      <c r="N47" s="751"/>
      <c r="O47" s="731"/>
      <c r="P47" s="731"/>
      <c r="Q47" s="1541"/>
      <c r="R47" s="1541"/>
      <c r="S47" s="1529" t="s">
        <v>512</v>
      </c>
      <c r="T47" s="1529"/>
      <c r="U47" s="1529"/>
      <c r="V47" s="751"/>
      <c r="W47" s="731"/>
      <c r="X47" s="731"/>
      <c r="Y47" s="1541"/>
      <c r="Z47" s="1541"/>
      <c r="AA47" s="1529" t="s">
        <v>512</v>
      </c>
      <c r="AB47" s="1529"/>
      <c r="AC47" s="1529"/>
      <c r="AD47" s="751"/>
      <c r="AE47" s="731"/>
      <c r="AF47" s="731"/>
      <c r="AG47" s="1541"/>
      <c r="AH47" s="1541"/>
      <c r="AI47" s="1529" t="s">
        <v>512</v>
      </c>
      <c r="AJ47" s="1529"/>
      <c r="AK47" s="1529"/>
      <c r="AL47" s="751"/>
      <c r="AM47" s="731"/>
      <c r="AN47" s="768"/>
      <c r="AO47" s="1556"/>
      <c r="AP47" s="1556"/>
      <c r="AQ47" s="1553" t="s">
        <v>512</v>
      </c>
      <c r="AR47" s="1553"/>
      <c r="AS47" s="1553"/>
      <c r="AT47" s="756">
        <f>取説・目次!AL29</f>
        <v>0</v>
      </c>
      <c r="AU47" s="781"/>
      <c r="AV47" s="1556"/>
      <c r="AW47" s="1556"/>
      <c r="AX47" s="1553" t="s">
        <v>512</v>
      </c>
      <c r="AY47" s="1553"/>
      <c r="AZ47" s="1553"/>
      <c r="BA47" s="756">
        <f>取説・目次!AE50</f>
        <v>0</v>
      </c>
      <c r="BB47" s="781"/>
      <c r="BC47" s="1556"/>
      <c r="BD47" s="1556"/>
      <c r="BE47" s="1553" t="s">
        <v>512</v>
      </c>
      <c r="BF47" s="1553"/>
      <c r="BG47" s="1553"/>
      <c r="BH47" s="756">
        <f>取説・目次!X71</f>
        <v>0</v>
      </c>
      <c r="BI47" s="783"/>
      <c r="BK47" s="776"/>
      <c r="BL47" s="776"/>
      <c r="BM47" s="776"/>
      <c r="BN47" s="776"/>
      <c r="BO47" s="776"/>
    </row>
    <row r="48" spans="7:68" ht="27" customHeight="1">
      <c r="I48" s="1541"/>
      <c r="J48" s="1541"/>
      <c r="K48" s="735"/>
      <c r="L48" s="1539" t="s">
        <v>515</v>
      </c>
      <c r="M48" s="1540"/>
      <c r="N48" s="751" t="s">
        <v>514</v>
      </c>
      <c r="O48" s="731"/>
      <c r="P48" s="731"/>
      <c r="Q48" s="1541"/>
      <c r="R48" s="1541"/>
      <c r="S48" s="735"/>
      <c r="T48" s="1539" t="s">
        <v>515</v>
      </c>
      <c r="U48" s="1540"/>
      <c r="V48" s="751" t="s">
        <v>514</v>
      </c>
      <c r="W48" s="731"/>
      <c r="X48" s="731"/>
      <c r="Y48" s="1541"/>
      <c r="Z48" s="1541"/>
      <c r="AA48" s="735"/>
      <c r="AB48" s="1539" t="s">
        <v>515</v>
      </c>
      <c r="AC48" s="1540"/>
      <c r="AD48" s="751" t="s">
        <v>514</v>
      </c>
      <c r="AE48" s="731"/>
      <c r="AF48" s="731"/>
      <c r="AG48" s="1541"/>
      <c r="AH48" s="1541"/>
      <c r="AI48" s="735"/>
      <c r="AJ48" s="1539" t="s">
        <v>515</v>
      </c>
      <c r="AK48" s="1540"/>
      <c r="AL48" s="751" t="s">
        <v>514</v>
      </c>
      <c r="AM48" s="731"/>
      <c r="AN48" s="768"/>
      <c r="AO48" s="1556"/>
      <c r="AP48" s="1556"/>
      <c r="AQ48" s="758"/>
      <c r="AR48" s="1554" t="s">
        <v>515</v>
      </c>
      <c r="AS48" s="1555"/>
      <c r="AT48" s="756" t="str">
        <f>取説・目次!AL30</f>
        <v>無</v>
      </c>
      <c r="AU48" s="781"/>
      <c r="AV48" s="1556"/>
      <c r="AW48" s="1556"/>
      <c r="AX48" s="758"/>
      <c r="AY48" s="1554" t="s">
        <v>515</v>
      </c>
      <c r="AZ48" s="1555"/>
      <c r="BA48" s="756">
        <f>取説・目次!AE51</f>
        <v>0</v>
      </c>
      <c r="BB48" s="781"/>
      <c r="BC48" s="1556"/>
      <c r="BD48" s="1556"/>
      <c r="BE48" s="758"/>
      <c r="BF48" s="1554" t="s">
        <v>515</v>
      </c>
      <c r="BG48" s="1555"/>
      <c r="BH48" s="756">
        <f>取説・目次!X72</f>
        <v>0</v>
      </c>
      <c r="BI48" s="783"/>
      <c r="BK48" s="776"/>
      <c r="BL48" s="776"/>
      <c r="BM48" s="776"/>
      <c r="BN48" s="776"/>
      <c r="BO48" s="776"/>
    </row>
    <row r="49" spans="9:67" ht="27" customHeight="1">
      <c r="I49" s="1541"/>
      <c r="J49" s="1541"/>
      <c r="K49" s="1529" t="s">
        <v>516</v>
      </c>
      <c r="L49" s="1529"/>
      <c r="M49" s="1529"/>
      <c r="N49" s="751"/>
      <c r="O49" s="738"/>
      <c r="P49" s="738"/>
      <c r="Q49" s="1541"/>
      <c r="R49" s="1541"/>
      <c r="S49" s="1529" t="s">
        <v>516</v>
      </c>
      <c r="T49" s="1529"/>
      <c r="U49" s="1529"/>
      <c r="V49" s="751"/>
      <c r="W49" s="738"/>
      <c r="X49" s="738"/>
      <c r="Y49" s="1541"/>
      <c r="Z49" s="1541"/>
      <c r="AA49" s="1529" t="s">
        <v>516</v>
      </c>
      <c r="AB49" s="1529"/>
      <c r="AC49" s="1529"/>
      <c r="AD49" s="751"/>
      <c r="AE49" s="738"/>
      <c r="AF49" s="738"/>
      <c r="AG49" s="1541"/>
      <c r="AH49" s="1541"/>
      <c r="AI49" s="1529" t="s">
        <v>516</v>
      </c>
      <c r="AJ49" s="1529"/>
      <c r="AK49" s="1529"/>
      <c r="AL49" s="751"/>
      <c r="AM49" s="738"/>
      <c r="AN49" s="768"/>
      <c r="AO49" s="1556"/>
      <c r="AP49" s="1556"/>
      <c r="AQ49" s="1553" t="s">
        <v>516</v>
      </c>
      <c r="AR49" s="1553"/>
      <c r="AS49" s="1553"/>
      <c r="AT49" s="756">
        <f>取説・目次!AL32</f>
        <v>0</v>
      </c>
      <c r="AU49" s="781"/>
      <c r="AV49" s="1556"/>
      <c r="AW49" s="1556"/>
      <c r="AX49" s="1553" t="s">
        <v>516</v>
      </c>
      <c r="AY49" s="1553"/>
      <c r="AZ49" s="1553"/>
      <c r="BA49" s="756">
        <f>取説・目次!AE53</f>
        <v>0</v>
      </c>
      <c r="BB49" s="781"/>
      <c r="BC49" s="1556"/>
      <c r="BD49" s="1556"/>
      <c r="BE49" s="1553" t="s">
        <v>516</v>
      </c>
      <c r="BF49" s="1553"/>
      <c r="BG49" s="1553"/>
      <c r="BH49" s="756">
        <f>取説・目次!X74</f>
        <v>0</v>
      </c>
      <c r="BI49" s="783"/>
      <c r="BK49" s="776"/>
      <c r="BL49" s="776"/>
      <c r="BM49" s="776"/>
      <c r="BN49" s="776"/>
      <c r="BO49" s="776"/>
    </row>
    <row r="50" spans="9:67" ht="27" customHeight="1">
      <c r="I50" s="1541"/>
      <c r="J50" s="1541"/>
      <c r="K50" s="735"/>
      <c r="L50" s="1530" t="s">
        <v>517</v>
      </c>
      <c r="M50" s="1531"/>
      <c r="N50" s="751"/>
      <c r="O50" s="738"/>
      <c r="P50" s="738"/>
      <c r="Q50" s="1541"/>
      <c r="R50" s="1541"/>
      <c r="S50" s="735"/>
      <c r="T50" s="1530" t="s">
        <v>517</v>
      </c>
      <c r="U50" s="1531"/>
      <c r="V50" s="751"/>
      <c r="W50" s="738"/>
      <c r="X50" s="738"/>
      <c r="Y50" s="1541"/>
      <c r="Z50" s="1541"/>
      <c r="AA50" s="735"/>
      <c r="AB50" s="1530" t="s">
        <v>517</v>
      </c>
      <c r="AC50" s="1531"/>
      <c r="AD50" s="751"/>
      <c r="AE50" s="738"/>
      <c r="AF50" s="738"/>
      <c r="AG50" s="1541"/>
      <c r="AH50" s="1541"/>
      <c r="AI50" s="735"/>
      <c r="AJ50" s="1530" t="s">
        <v>517</v>
      </c>
      <c r="AK50" s="1531"/>
      <c r="AL50" s="751"/>
      <c r="AM50" s="738"/>
      <c r="AN50" s="768"/>
      <c r="AO50" s="1556"/>
      <c r="AP50" s="1556"/>
      <c r="AQ50" s="758"/>
      <c r="AR50" s="1543" t="s">
        <v>517</v>
      </c>
      <c r="AS50" s="1544"/>
      <c r="AT50" s="756">
        <f>取説・目次!AL33</f>
        <v>0</v>
      </c>
      <c r="AU50" s="781"/>
      <c r="AV50" s="1556"/>
      <c r="AW50" s="1556"/>
      <c r="AX50" s="758"/>
      <c r="AY50" s="1543" t="s">
        <v>517</v>
      </c>
      <c r="AZ50" s="1544"/>
      <c r="BA50" s="756">
        <f>取説・目次!AE54</f>
        <v>0</v>
      </c>
      <c r="BB50" s="781"/>
      <c r="BC50" s="1556"/>
      <c r="BD50" s="1556"/>
      <c r="BE50" s="758"/>
      <c r="BF50" s="1543" t="s">
        <v>517</v>
      </c>
      <c r="BG50" s="1544"/>
      <c r="BH50" s="756">
        <f>取説・目次!X75</f>
        <v>0</v>
      </c>
      <c r="BI50" s="783"/>
      <c r="BK50" s="776"/>
      <c r="BL50" s="776"/>
      <c r="BM50" s="776"/>
      <c r="BN50" s="776"/>
      <c r="BO50" s="776"/>
    </row>
    <row r="51" spans="9:67" ht="27" customHeight="1">
      <c r="I51" s="1526" t="s">
        <v>520</v>
      </c>
      <c r="J51" s="1526"/>
      <c r="K51" s="1526"/>
      <c r="L51" s="1527" t="s">
        <v>519</v>
      </c>
      <c r="M51" s="1527"/>
      <c r="N51" s="1527"/>
      <c r="O51" s="738"/>
      <c r="P51" s="738"/>
      <c r="Q51" s="1526" t="s">
        <v>520</v>
      </c>
      <c r="R51" s="1526"/>
      <c r="S51" s="1526"/>
      <c r="T51" s="1527" t="s">
        <v>519</v>
      </c>
      <c r="U51" s="1527"/>
      <c r="V51" s="1527"/>
      <c r="W51" s="738"/>
      <c r="X51" s="738"/>
      <c r="Y51" s="1526" t="s">
        <v>520</v>
      </c>
      <c r="Z51" s="1526"/>
      <c r="AA51" s="1526"/>
      <c r="AB51" s="1527" t="s">
        <v>519</v>
      </c>
      <c r="AC51" s="1527"/>
      <c r="AD51" s="1527"/>
      <c r="AE51" s="738"/>
      <c r="AF51" s="738"/>
      <c r="AG51" s="1526" t="s">
        <v>520</v>
      </c>
      <c r="AH51" s="1526"/>
      <c r="AI51" s="1526"/>
      <c r="AJ51" s="1527" t="s">
        <v>519</v>
      </c>
      <c r="AK51" s="1527"/>
      <c r="AL51" s="1527"/>
      <c r="AM51" s="738"/>
      <c r="AN51" s="768"/>
      <c r="AO51" s="1545" t="s">
        <v>520</v>
      </c>
      <c r="AP51" s="1545"/>
      <c r="AQ51" s="1545"/>
      <c r="AR51" s="1546" t="str">
        <f>DATESTRING(取説・目次!AL26)&amp;"　～　"&amp;DATESTRING(取説・目次!AO26)</f>
        <v>明治33年01月00日　～　明治33年01月00日</v>
      </c>
      <c r="AS51" s="1546"/>
      <c r="AT51" s="1546"/>
      <c r="AU51" s="781"/>
      <c r="AV51" s="1545" t="s">
        <v>520</v>
      </c>
      <c r="AW51" s="1545"/>
      <c r="AX51" s="1545"/>
      <c r="AY51" s="1546" t="str">
        <f>DATESTRING(取説・目次!AE47)&amp;"　～　"&amp;DATESTRING(取説・目次!AH47)</f>
        <v>明治33年01月00日　～　明治33年01月00日</v>
      </c>
      <c r="AZ51" s="1546"/>
      <c r="BA51" s="1546"/>
      <c r="BB51" s="781"/>
      <c r="BC51" s="1545" t="s">
        <v>520</v>
      </c>
      <c r="BD51" s="1545"/>
      <c r="BE51" s="1545"/>
      <c r="BF51" s="1546" t="str">
        <f>DATESTRING(取説・目次!X68)&amp;"　～　"&amp;DATESTRING(取説・目次!AA68)</f>
        <v>明治33年01月00日　～　明治33年01月00日</v>
      </c>
      <c r="BG51" s="1546"/>
      <c r="BH51" s="1546"/>
      <c r="BI51" s="783"/>
      <c r="BK51" s="776"/>
      <c r="BL51" s="776"/>
      <c r="BM51" s="776"/>
      <c r="BN51" s="776"/>
      <c r="BO51" s="776"/>
    </row>
    <row r="52" spans="9:67" ht="24" customHeight="1" thickBot="1">
      <c r="I52" s="731"/>
      <c r="J52" s="739"/>
      <c r="K52" s="731"/>
      <c r="L52" s="731"/>
      <c r="M52" s="731"/>
      <c r="N52" s="731"/>
      <c r="O52" s="738"/>
      <c r="P52" s="738"/>
      <c r="AN52" s="773"/>
      <c r="AO52" s="760"/>
      <c r="AP52" s="761"/>
      <c r="AQ52" s="760"/>
      <c r="AR52" s="760"/>
      <c r="AS52" s="760"/>
      <c r="AT52" s="760"/>
      <c r="AU52" s="784"/>
      <c r="AV52" s="760"/>
      <c r="AW52" s="761"/>
      <c r="AX52" s="760"/>
      <c r="AY52" s="760"/>
      <c r="AZ52" s="760"/>
      <c r="BA52" s="760"/>
      <c r="BB52" s="784"/>
      <c r="BC52" s="760"/>
      <c r="BD52" s="761"/>
      <c r="BE52" s="760"/>
      <c r="BF52" s="760"/>
      <c r="BG52" s="760"/>
      <c r="BH52" s="760"/>
      <c r="BI52" s="785"/>
      <c r="BJ52" s="765"/>
      <c r="BK52" s="766"/>
      <c r="BL52" s="767"/>
      <c r="BM52" s="767"/>
      <c r="BN52" s="767"/>
      <c r="BO52" s="767"/>
    </row>
    <row r="53" spans="9:67" ht="24" customHeight="1" thickTop="1">
      <c r="AI53"/>
      <c r="AJ53"/>
      <c r="AK53"/>
      <c r="AL53"/>
      <c r="AM53"/>
      <c r="AN53" s="786"/>
      <c r="AO53" s="776"/>
      <c r="AP53" s="776"/>
      <c r="AQ53" s="776"/>
      <c r="AR53" s="776"/>
      <c r="AS53" s="776"/>
      <c r="AT53" s="776"/>
      <c r="AV53" s="776"/>
      <c r="AW53" s="776"/>
      <c r="AX53" s="776"/>
      <c r="AY53" s="776"/>
      <c r="AZ53" s="776"/>
      <c r="BA53" s="776"/>
      <c r="BC53" s="776"/>
      <c r="BD53" s="776"/>
      <c r="BE53" s="776"/>
      <c r="BF53" s="776"/>
      <c r="BG53" s="776"/>
      <c r="BH53" s="776"/>
      <c r="BJ53" s="776"/>
      <c r="BK53" s="776"/>
      <c r="BL53" s="776"/>
      <c r="BM53" s="776"/>
      <c r="BN53" s="776"/>
      <c r="BO53" s="776"/>
    </row>
    <row r="54" spans="9:67" ht="24" customHeight="1">
      <c r="AI54"/>
      <c r="AJ54"/>
      <c r="AK54"/>
      <c r="AL54"/>
      <c r="AM54"/>
      <c r="AN54" s="786"/>
      <c r="AO54" s="776"/>
      <c r="AP54" s="776"/>
      <c r="AQ54" s="776"/>
      <c r="AR54" s="776"/>
      <c r="AS54" s="776"/>
      <c r="AT54" s="776"/>
      <c r="AV54" s="776"/>
      <c r="AW54" s="776"/>
      <c r="AX54" s="776"/>
      <c r="AY54" s="776"/>
      <c r="AZ54" s="776"/>
      <c r="BA54" s="776"/>
      <c r="BC54" s="776"/>
      <c r="BD54" s="776"/>
      <c r="BE54" s="776"/>
      <c r="BF54" s="776"/>
      <c r="BG54" s="776"/>
      <c r="BH54" s="776"/>
      <c r="BJ54" s="776"/>
      <c r="BK54" s="776"/>
      <c r="BL54" s="776"/>
      <c r="BM54" s="776"/>
      <c r="BN54" s="776"/>
      <c r="BO54" s="776"/>
    </row>
    <row r="55" spans="9:67" ht="69">
      <c r="K55" s="1528" t="s">
        <v>543</v>
      </c>
      <c r="L55" s="1528"/>
      <c r="M55" s="1528"/>
      <c r="N55" s="1528"/>
      <c r="O55" s="1528"/>
      <c r="P55" s="1528"/>
      <c r="Q55" s="1528"/>
      <c r="R55" s="1528"/>
      <c r="S55" s="1528"/>
      <c r="T55" s="1528"/>
      <c r="U55" s="1528"/>
      <c r="V55" s="1528"/>
      <c r="W55" s="1528"/>
      <c r="X55" s="1528"/>
      <c r="Y55" s="1528"/>
      <c r="Z55" s="1528"/>
      <c r="AA55" s="1528"/>
      <c r="AI55"/>
      <c r="AJ55"/>
      <c r="AK55"/>
      <c r="AL55"/>
      <c r="AM55"/>
      <c r="AN55" s="786"/>
      <c r="AO55" s="776"/>
      <c r="AP55" s="776"/>
      <c r="AQ55" s="776"/>
      <c r="AR55" s="776"/>
      <c r="AS55" s="776"/>
      <c r="AT55" s="776"/>
      <c r="AV55" s="776"/>
      <c r="AW55" s="776"/>
      <c r="AX55" s="776"/>
      <c r="AY55" s="776"/>
      <c r="AZ55" s="776"/>
      <c r="BA55" s="776"/>
      <c r="BC55" s="776"/>
      <c r="BD55" s="776"/>
      <c r="BE55" s="776"/>
      <c r="BF55" s="776"/>
      <c r="BG55" s="776"/>
      <c r="BH55" s="776"/>
      <c r="BJ55" s="776"/>
      <c r="BK55" s="776"/>
      <c r="BL55" s="776"/>
      <c r="BM55" s="776"/>
      <c r="BN55" s="776"/>
      <c r="BO55" s="776"/>
    </row>
    <row r="56" spans="9:67" ht="24" customHeight="1">
      <c r="AI56"/>
      <c r="AJ56"/>
      <c r="AK56"/>
      <c r="AL56"/>
      <c r="AM56"/>
      <c r="AN56" s="786"/>
      <c r="AO56" s="776"/>
      <c r="AP56" s="776"/>
      <c r="AQ56" s="776"/>
      <c r="AR56" s="776"/>
      <c r="AS56" s="776"/>
      <c r="AT56" s="776"/>
      <c r="AV56" s="776"/>
      <c r="AW56" s="776"/>
      <c r="AX56" s="776"/>
      <c r="AY56" s="776"/>
      <c r="AZ56" s="776"/>
      <c r="BA56" s="776"/>
      <c r="BC56" s="776"/>
      <c r="BD56" s="776"/>
      <c r="BE56" s="776"/>
      <c r="BF56" s="776"/>
      <c r="BG56" s="776"/>
      <c r="BH56" s="776"/>
      <c r="BJ56" s="776"/>
      <c r="BK56" s="776"/>
      <c r="BL56" s="776"/>
      <c r="BM56" s="776"/>
      <c r="BN56" s="776"/>
      <c r="BO56" s="776"/>
    </row>
    <row r="57" spans="9:67" ht="24" customHeight="1">
      <c r="AI57"/>
      <c r="AJ57"/>
      <c r="AK57"/>
      <c r="AL57"/>
      <c r="AM57"/>
      <c r="AN57" s="786"/>
      <c r="AO57" s="776"/>
      <c r="AP57" s="776"/>
      <c r="AQ57" s="776"/>
      <c r="AR57" s="776"/>
      <c r="AS57" s="776"/>
      <c r="AT57" s="776"/>
      <c r="AV57" s="776"/>
      <c r="AW57" s="776"/>
      <c r="AX57" s="776"/>
      <c r="AY57" s="776"/>
      <c r="AZ57" s="776"/>
      <c r="BA57" s="776"/>
      <c r="BC57" s="776"/>
      <c r="BD57" s="776"/>
      <c r="BE57" s="776"/>
      <c r="BF57" s="776"/>
      <c r="BG57" s="776"/>
      <c r="BH57" s="776"/>
      <c r="BJ57" s="776"/>
      <c r="BK57" s="776"/>
      <c r="BL57" s="776"/>
      <c r="BM57" s="776"/>
      <c r="BN57" s="776"/>
      <c r="BO57" s="776"/>
    </row>
    <row r="58" spans="9:67" ht="24" customHeight="1">
      <c r="AI58"/>
      <c r="AJ58"/>
      <c r="AK58"/>
      <c r="AL58"/>
      <c r="AM58"/>
      <c r="AN58" s="786"/>
      <c r="AO58" s="776"/>
      <c r="AP58" s="776"/>
      <c r="AQ58" s="776"/>
      <c r="AR58" s="776"/>
      <c r="AS58" s="776"/>
      <c r="AT58" s="776"/>
      <c r="AV58" s="776"/>
      <c r="AW58" s="776"/>
      <c r="AX58" s="776"/>
      <c r="AY58" s="776"/>
      <c r="AZ58" s="776"/>
      <c r="BA58" s="776"/>
      <c r="BC58" s="776"/>
      <c r="BD58" s="776"/>
      <c r="BE58" s="776"/>
      <c r="BF58" s="776"/>
      <c r="BG58" s="776"/>
      <c r="BH58" s="776"/>
      <c r="BJ58" s="776"/>
      <c r="BK58" s="776"/>
      <c r="BL58" s="776"/>
      <c r="BM58" s="776"/>
      <c r="BN58" s="776"/>
      <c r="BO58" s="776"/>
    </row>
    <row r="59" spans="9:67" ht="24" customHeight="1">
      <c r="AI59"/>
      <c r="AJ59"/>
      <c r="AK59"/>
      <c r="AL59"/>
      <c r="AM59"/>
      <c r="AN59" s="786"/>
      <c r="AO59" s="776"/>
      <c r="AP59" s="776"/>
      <c r="AQ59" s="776"/>
      <c r="AR59" s="776"/>
      <c r="AS59" s="776"/>
      <c r="AT59" s="776"/>
      <c r="AV59" s="776"/>
      <c r="AW59" s="776"/>
      <c r="AX59" s="776"/>
      <c r="AY59" s="776"/>
      <c r="AZ59" s="776"/>
      <c r="BA59" s="776"/>
      <c r="BC59" s="776"/>
      <c r="BD59" s="776"/>
      <c r="BE59" s="776"/>
      <c r="BF59" s="776"/>
      <c r="BG59" s="776"/>
      <c r="BH59" s="776"/>
      <c r="BJ59" s="776"/>
      <c r="BK59" s="776"/>
      <c r="BL59" s="776"/>
      <c r="BM59" s="776"/>
      <c r="BN59" s="776"/>
      <c r="BO59" s="776"/>
    </row>
    <row r="60" spans="9:67" ht="24" customHeight="1">
      <c r="AI60"/>
      <c r="AJ60"/>
      <c r="AK60"/>
      <c r="AL60"/>
      <c r="AM60"/>
      <c r="AN60" s="786"/>
      <c r="AO60" s="776"/>
      <c r="AP60" s="776"/>
      <c r="AQ60" s="776"/>
      <c r="AR60" s="776"/>
      <c r="AS60" s="776"/>
      <c r="AT60" s="776"/>
      <c r="AV60" s="776"/>
      <c r="AW60" s="776"/>
      <c r="AX60" s="776"/>
      <c r="AY60" s="776"/>
      <c r="AZ60" s="776"/>
      <c r="BA60" s="776"/>
      <c r="BC60" s="776"/>
      <c r="BD60" s="776"/>
      <c r="BE60" s="776"/>
      <c r="BF60" s="776"/>
      <c r="BG60" s="776"/>
      <c r="BH60" s="776"/>
      <c r="BJ60" s="776"/>
      <c r="BK60" s="776"/>
      <c r="BL60" s="776"/>
      <c r="BM60" s="776"/>
      <c r="BN60" s="776"/>
      <c r="BO60" s="776"/>
    </row>
    <row r="61" spans="9:67" ht="24" customHeight="1">
      <c r="AI61"/>
      <c r="AJ61"/>
      <c r="AK61"/>
      <c r="AL61"/>
      <c r="AM61"/>
      <c r="AN61" s="786"/>
      <c r="AO61" s="776"/>
      <c r="AP61" s="776"/>
      <c r="AQ61" s="776"/>
      <c r="AR61" s="776"/>
      <c r="AS61" s="776"/>
      <c r="AT61" s="776"/>
      <c r="AV61" s="776"/>
      <c r="AW61" s="776"/>
      <c r="AX61" s="776"/>
      <c r="AY61" s="776"/>
      <c r="AZ61" s="776"/>
      <c r="BA61" s="776"/>
      <c r="BC61" s="776"/>
      <c r="BD61" s="776"/>
      <c r="BE61" s="776"/>
      <c r="BF61" s="776"/>
      <c r="BG61" s="776"/>
      <c r="BH61" s="776"/>
      <c r="BJ61" s="776"/>
      <c r="BK61" s="776"/>
      <c r="BL61" s="776"/>
      <c r="BM61" s="776"/>
      <c r="BN61" s="776"/>
      <c r="BO61" s="776"/>
    </row>
    <row r="62" spans="9:67" ht="24" customHeight="1">
      <c r="AI62"/>
      <c r="AJ62"/>
      <c r="AK62"/>
      <c r="AL62"/>
      <c r="AM62"/>
      <c r="AN62" s="786"/>
      <c r="AO62" s="776"/>
      <c r="AP62" s="776"/>
      <c r="AQ62" s="776"/>
      <c r="AR62" s="776"/>
      <c r="AS62" s="776"/>
      <c r="AT62" s="776"/>
      <c r="AV62" s="776"/>
      <c r="AW62" s="776"/>
      <c r="AX62" s="776"/>
      <c r="AY62" s="776"/>
      <c r="AZ62" s="776"/>
      <c r="BA62" s="776"/>
      <c r="BC62" s="776"/>
      <c r="BD62" s="776"/>
      <c r="BE62" s="776"/>
      <c r="BF62" s="776"/>
      <c r="BG62" s="776"/>
      <c r="BH62" s="776"/>
      <c r="BJ62" s="776"/>
      <c r="BK62" s="776"/>
      <c r="BL62" s="776"/>
      <c r="BM62" s="776"/>
      <c r="BN62" s="776"/>
      <c r="BO62" s="776"/>
    </row>
    <row r="63" spans="9:67" ht="24" customHeight="1">
      <c r="I63" s="731"/>
      <c r="J63" s="739"/>
      <c r="K63" s="731"/>
      <c r="L63" s="731"/>
      <c r="M63" s="731"/>
      <c r="N63" s="731"/>
      <c r="O63" s="738"/>
      <c r="P63" s="738"/>
    </row>
  </sheetData>
  <mergeCells count="391">
    <mergeCell ref="C16:C17"/>
    <mergeCell ref="I30:J38"/>
    <mergeCell ref="AN1:AT2"/>
    <mergeCell ref="AV18:AW26"/>
    <mergeCell ref="AX18:AZ18"/>
    <mergeCell ref="AX11:AZ11"/>
    <mergeCell ref="AX10:AZ10"/>
    <mergeCell ref="AX37:AZ37"/>
    <mergeCell ref="AV30:AW38"/>
    <mergeCell ref="AI32:AK32"/>
    <mergeCell ref="S35:U35"/>
    <mergeCell ref="BC15:BE15"/>
    <mergeCell ref="BF15:BH15"/>
    <mergeCell ref="BF24:BG24"/>
    <mergeCell ref="BE19:BG19"/>
    <mergeCell ref="K34:M34"/>
    <mergeCell ref="K30:M30"/>
    <mergeCell ref="BE32:BG32"/>
    <mergeCell ref="AX30:AZ30"/>
    <mergeCell ref="AV27:AX27"/>
    <mergeCell ref="AY27:BA27"/>
    <mergeCell ref="BJ15:BL15"/>
    <mergeCell ref="BM15:BO15"/>
    <mergeCell ref="AX13:AZ13"/>
    <mergeCell ref="BE13:BG13"/>
    <mergeCell ref="BL13:BN13"/>
    <mergeCell ref="AY14:AZ14"/>
    <mergeCell ref="BF14:BG14"/>
    <mergeCell ref="BM14:BN14"/>
    <mergeCell ref="AV15:AX15"/>
    <mergeCell ref="AY15:BA15"/>
    <mergeCell ref="BE11:BG11"/>
    <mergeCell ref="BL11:BN11"/>
    <mergeCell ref="AY12:AZ12"/>
    <mergeCell ref="BF12:BG12"/>
    <mergeCell ref="BM12:BN12"/>
    <mergeCell ref="BE8:BG8"/>
    <mergeCell ref="BL8:BN8"/>
    <mergeCell ref="AX9:AZ9"/>
    <mergeCell ref="BE9:BG9"/>
    <mergeCell ref="BL9:BN9"/>
    <mergeCell ref="BE10:BG10"/>
    <mergeCell ref="BL10:BN10"/>
    <mergeCell ref="AV6:AW14"/>
    <mergeCell ref="AX6:AZ6"/>
    <mergeCell ref="BC6:BD14"/>
    <mergeCell ref="BE6:BG6"/>
    <mergeCell ref="BJ6:BK14"/>
    <mergeCell ref="BL6:BN6"/>
    <mergeCell ref="AX7:AZ7"/>
    <mergeCell ref="BE7:BG7"/>
    <mergeCell ref="BL7:BN7"/>
    <mergeCell ref="AX8:AZ8"/>
    <mergeCell ref="AV51:AX51"/>
    <mergeCell ref="AY51:BA51"/>
    <mergeCell ref="BC51:BE51"/>
    <mergeCell ref="BF51:BH51"/>
    <mergeCell ref="AX49:AZ49"/>
    <mergeCell ref="BE49:BG49"/>
    <mergeCell ref="AY50:AZ50"/>
    <mergeCell ref="BF50:BG50"/>
    <mergeCell ref="AV42:AW50"/>
    <mergeCell ref="AX42:AZ42"/>
    <mergeCell ref="AX43:AZ43"/>
    <mergeCell ref="BE43:BG43"/>
    <mergeCell ref="AX44:AZ44"/>
    <mergeCell ref="AX47:AZ47"/>
    <mergeCell ref="BE47:BG47"/>
    <mergeCell ref="AY48:AZ48"/>
    <mergeCell ref="BC39:BE39"/>
    <mergeCell ref="BF39:BH39"/>
    <mergeCell ref="BF48:BG48"/>
    <mergeCell ref="BE44:BG44"/>
    <mergeCell ref="AX45:AZ45"/>
    <mergeCell ref="BE45:BG45"/>
    <mergeCell ref="AX46:AZ46"/>
    <mergeCell ref="BE46:BG46"/>
    <mergeCell ref="BC42:BD50"/>
    <mergeCell ref="BE42:BG42"/>
    <mergeCell ref="BJ39:BL39"/>
    <mergeCell ref="BM39:BO39"/>
    <mergeCell ref="BM38:BN38"/>
    <mergeCell ref="AX35:AZ35"/>
    <mergeCell ref="BE35:BG35"/>
    <mergeCell ref="BL35:BN35"/>
    <mergeCell ref="AY36:AZ36"/>
    <mergeCell ref="BF36:BG36"/>
    <mergeCell ref="AV39:AX39"/>
    <mergeCell ref="AY39:BA39"/>
    <mergeCell ref="AX34:AZ34"/>
    <mergeCell ref="BE34:BG34"/>
    <mergeCell ref="BL34:BN34"/>
    <mergeCell ref="BC30:BD38"/>
    <mergeCell ref="BE30:BG30"/>
    <mergeCell ref="BJ30:BK38"/>
    <mergeCell ref="BE37:BG37"/>
    <mergeCell ref="BL37:BN37"/>
    <mergeCell ref="AY38:AZ38"/>
    <mergeCell ref="BF38:BG38"/>
    <mergeCell ref="BL30:BN30"/>
    <mergeCell ref="AX31:AZ31"/>
    <mergeCell ref="BE31:BG31"/>
    <mergeCell ref="BL31:BN31"/>
    <mergeCell ref="AX32:AZ32"/>
    <mergeCell ref="BM36:BN36"/>
    <mergeCell ref="BL32:BN32"/>
    <mergeCell ref="AX33:AZ33"/>
    <mergeCell ref="BE33:BG33"/>
    <mergeCell ref="BL33:BN33"/>
    <mergeCell ref="BC27:BE27"/>
    <mergeCell ref="BF27:BH27"/>
    <mergeCell ref="BJ27:BL27"/>
    <mergeCell ref="BM27:BO27"/>
    <mergeCell ref="AX25:AZ25"/>
    <mergeCell ref="BE25:BG25"/>
    <mergeCell ref="BL25:BN25"/>
    <mergeCell ref="AY26:AZ26"/>
    <mergeCell ref="BF26:BG26"/>
    <mergeCell ref="BM26:BN26"/>
    <mergeCell ref="BC18:BD26"/>
    <mergeCell ref="BE18:BG18"/>
    <mergeCell ref="AY24:AZ24"/>
    <mergeCell ref="AX22:AZ22"/>
    <mergeCell ref="BE22:BG22"/>
    <mergeCell ref="BL22:BN22"/>
    <mergeCell ref="AX23:AZ23"/>
    <mergeCell ref="BE23:BG23"/>
    <mergeCell ref="BL23:BN23"/>
    <mergeCell ref="BJ18:BK26"/>
    <mergeCell ref="BL18:BN18"/>
    <mergeCell ref="AX19:AZ19"/>
    <mergeCell ref="BM24:BN24"/>
    <mergeCell ref="BL19:BN19"/>
    <mergeCell ref="AX20:AZ20"/>
    <mergeCell ref="BE20:BG20"/>
    <mergeCell ref="BL20:BN20"/>
    <mergeCell ref="AX21:AZ21"/>
    <mergeCell ref="BE21:BG21"/>
    <mergeCell ref="BL21:BN21"/>
    <mergeCell ref="AJ50:AK50"/>
    <mergeCell ref="AO18:AP26"/>
    <mergeCell ref="AQ18:AS18"/>
    <mergeCell ref="AQ19:AS19"/>
    <mergeCell ref="AQ20:AS20"/>
    <mergeCell ref="AQ21:AS21"/>
    <mergeCell ref="AQ22:AS22"/>
    <mergeCell ref="AQ23:AS23"/>
    <mergeCell ref="AI47:AK47"/>
    <mergeCell ref="AI43:AK43"/>
    <mergeCell ref="T48:U48"/>
    <mergeCell ref="AB48:AC48"/>
    <mergeCell ref="AJ48:AK48"/>
    <mergeCell ref="S49:U49"/>
    <mergeCell ref="AA49:AC49"/>
    <mergeCell ref="AI49:AK49"/>
    <mergeCell ref="Q39:S39"/>
    <mergeCell ref="T39:V39"/>
    <mergeCell ref="Y39:AA39"/>
    <mergeCell ref="AB39:AD39"/>
    <mergeCell ref="S43:U43"/>
    <mergeCell ref="AI37:AK37"/>
    <mergeCell ref="T38:U38"/>
    <mergeCell ref="AB38:AC38"/>
    <mergeCell ref="AJ38:AK38"/>
    <mergeCell ref="AG30:AH38"/>
    <mergeCell ref="AA35:AC35"/>
    <mergeCell ref="AI35:AK35"/>
    <mergeCell ref="Y30:Z38"/>
    <mergeCell ref="AA30:AC30"/>
    <mergeCell ref="AB36:AC36"/>
    <mergeCell ref="AJ36:AK36"/>
    <mergeCell ref="T36:U36"/>
    <mergeCell ref="AR24:AS24"/>
    <mergeCell ref="AQ25:AS25"/>
    <mergeCell ref="AR26:AS26"/>
    <mergeCell ref="AO27:AQ27"/>
    <mergeCell ref="AR27:AT27"/>
    <mergeCell ref="AO30:AP38"/>
    <mergeCell ref="S37:U37"/>
    <mergeCell ref="AA37:AC37"/>
    <mergeCell ref="AJ26:AK26"/>
    <mergeCell ref="AQ33:AS33"/>
    <mergeCell ref="S7:U7"/>
    <mergeCell ref="A8:B8"/>
    <mergeCell ref="AQ7:AS7"/>
    <mergeCell ref="AQ9:AS9"/>
    <mergeCell ref="AA8:AC8"/>
    <mergeCell ref="AI8:AK8"/>
    <mergeCell ref="S22:U22"/>
    <mergeCell ref="T26:U26"/>
    <mergeCell ref="S31:U31"/>
    <mergeCell ref="A6:B6"/>
    <mergeCell ref="I6:J14"/>
    <mergeCell ref="K6:M6"/>
    <mergeCell ref="AB26:AC26"/>
    <mergeCell ref="AQ31:AS31"/>
    <mergeCell ref="AQ32:AS32"/>
    <mergeCell ref="Q27:S27"/>
    <mergeCell ref="T27:V27"/>
    <mergeCell ref="Y27:AA27"/>
    <mergeCell ref="AB27:AD27"/>
    <mergeCell ref="I1:V1"/>
    <mergeCell ref="A3:B3"/>
    <mergeCell ref="C3:F3"/>
    <mergeCell ref="J3:K4"/>
    <mergeCell ref="A4:B4"/>
    <mergeCell ref="C4:F4"/>
    <mergeCell ref="S8:U8"/>
    <mergeCell ref="A10:B10"/>
    <mergeCell ref="K10:M10"/>
    <mergeCell ref="S10:U10"/>
    <mergeCell ref="K11:M11"/>
    <mergeCell ref="T24:U24"/>
    <mergeCell ref="Q18:R26"/>
    <mergeCell ref="S18:U18"/>
    <mergeCell ref="A9:B9"/>
    <mergeCell ref="K9:M9"/>
    <mergeCell ref="S9:U9"/>
    <mergeCell ref="AA9:AC9"/>
    <mergeCell ref="AI9:AK9"/>
    <mergeCell ref="Q6:R14"/>
    <mergeCell ref="S6:U6"/>
    <mergeCell ref="A7:B7"/>
    <mergeCell ref="K7:M7"/>
    <mergeCell ref="K8:M8"/>
    <mergeCell ref="AA10:AC10"/>
    <mergeCell ref="AI10:AK10"/>
    <mergeCell ref="AQ10:AS10"/>
    <mergeCell ref="Y6:Z14"/>
    <mergeCell ref="AA6:AC6"/>
    <mergeCell ref="AG6:AH14"/>
    <mergeCell ref="AI6:AK6"/>
    <mergeCell ref="AQ8:AS8"/>
    <mergeCell ref="S11:U11"/>
    <mergeCell ref="AA11:AC11"/>
    <mergeCell ref="AI11:AK11"/>
    <mergeCell ref="AQ11:AS11"/>
    <mergeCell ref="A12:B12"/>
    <mergeCell ref="L12:M12"/>
    <mergeCell ref="T12:U12"/>
    <mergeCell ref="AB12:AC12"/>
    <mergeCell ref="AJ12:AK12"/>
    <mergeCell ref="AR12:AS12"/>
    <mergeCell ref="K13:M13"/>
    <mergeCell ref="S13:U13"/>
    <mergeCell ref="AA13:AC13"/>
    <mergeCell ref="AI13:AK13"/>
    <mergeCell ref="AQ13:AS13"/>
    <mergeCell ref="AO6:AP14"/>
    <mergeCell ref="AQ6:AS6"/>
    <mergeCell ref="AA7:AC7"/>
    <mergeCell ref="AI7:AK7"/>
    <mergeCell ref="L14:M14"/>
    <mergeCell ref="T14:U14"/>
    <mergeCell ref="AB14:AC14"/>
    <mergeCell ref="AJ14:AK14"/>
    <mergeCell ref="AR14:AS14"/>
    <mergeCell ref="A15:B17"/>
    <mergeCell ref="I15:K15"/>
    <mergeCell ref="L15:N15"/>
    <mergeCell ref="Q15:S15"/>
    <mergeCell ref="T15:V15"/>
    <mergeCell ref="Y15:AA15"/>
    <mergeCell ref="AB15:AD15"/>
    <mergeCell ref="AG15:AI15"/>
    <mergeCell ref="AJ15:AL15"/>
    <mergeCell ref="AO15:AQ15"/>
    <mergeCell ref="AR15:AT15"/>
    <mergeCell ref="I18:J26"/>
    <mergeCell ref="K18:M18"/>
    <mergeCell ref="K22:M22"/>
    <mergeCell ref="L24:M24"/>
    <mergeCell ref="K20:M20"/>
    <mergeCell ref="AQ35:AS35"/>
    <mergeCell ref="AA18:AC18"/>
    <mergeCell ref="AG18:AH26"/>
    <mergeCell ref="AI18:AK18"/>
    <mergeCell ref="A20:B21"/>
    <mergeCell ref="K19:M19"/>
    <mergeCell ref="S19:U19"/>
    <mergeCell ref="AA19:AC19"/>
    <mergeCell ref="AI19:AK19"/>
    <mergeCell ref="AQ30:AS30"/>
    <mergeCell ref="S20:U20"/>
    <mergeCell ref="AA20:AC20"/>
    <mergeCell ref="AI20:AK20"/>
    <mergeCell ref="K21:M21"/>
    <mergeCell ref="S21:U21"/>
    <mergeCell ref="AA21:AC21"/>
    <mergeCell ref="AI21:AK21"/>
    <mergeCell ref="Y18:Z26"/>
    <mergeCell ref="AA22:AC22"/>
    <mergeCell ref="AI22:AK22"/>
    <mergeCell ref="K23:M23"/>
    <mergeCell ref="S23:U23"/>
    <mergeCell ref="AA23:AC23"/>
    <mergeCell ref="AI23:AK23"/>
    <mergeCell ref="AB24:AC24"/>
    <mergeCell ref="AJ24:AK24"/>
    <mergeCell ref="K25:M25"/>
    <mergeCell ref="S25:U25"/>
    <mergeCell ref="AA25:AC25"/>
    <mergeCell ref="AI25:AK25"/>
    <mergeCell ref="L26:M26"/>
    <mergeCell ref="I27:K27"/>
    <mergeCell ref="L27:N27"/>
    <mergeCell ref="AR36:AS36"/>
    <mergeCell ref="AQ37:AS37"/>
    <mergeCell ref="AR38:AS38"/>
    <mergeCell ref="AG27:AI27"/>
    <mergeCell ref="AJ27:AL27"/>
    <mergeCell ref="Q30:R38"/>
    <mergeCell ref="S30:U30"/>
    <mergeCell ref="S33:U33"/>
    <mergeCell ref="AA33:AC33"/>
    <mergeCell ref="AI33:AK33"/>
    <mergeCell ref="K31:M31"/>
    <mergeCell ref="K32:M32"/>
    <mergeCell ref="K33:M33"/>
    <mergeCell ref="AO39:AQ39"/>
    <mergeCell ref="AR39:AT39"/>
    <mergeCell ref="AI34:AK34"/>
    <mergeCell ref="K35:M35"/>
    <mergeCell ref="L36:M36"/>
    <mergeCell ref="K37:M37"/>
    <mergeCell ref="AQ34:AS34"/>
    <mergeCell ref="S34:U34"/>
    <mergeCell ref="AA34:AC34"/>
    <mergeCell ref="AI30:AK30"/>
    <mergeCell ref="AA31:AC31"/>
    <mergeCell ref="AI31:AK31"/>
    <mergeCell ref="S32:U32"/>
    <mergeCell ref="AA32:AC32"/>
    <mergeCell ref="AQ47:AS47"/>
    <mergeCell ref="AR48:AS48"/>
    <mergeCell ref="AQ49:AS49"/>
    <mergeCell ref="S47:U47"/>
    <mergeCell ref="S44:U44"/>
    <mergeCell ref="AO42:AP50"/>
    <mergeCell ref="AQ42:AS42"/>
    <mergeCell ref="AQ43:AS43"/>
    <mergeCell ref="AQ44:AS44"/>
    <mergeCell ref="AQ45:AS45"/>
    <mergeCell ref="AR50:AS50"/>
    <mergeCell ref="AO51:AQ51"/>
    <mergeCell ref="AR51:AT51"/>
    <mergeCell ref="I39:K39"/>
    <mergeCell ref="L39:N39"/>
    <mergeCell ref="AG39:AI39"/>
    <mergeCell ref="AJ39:AL39"/>
    <mergeCell ref="I42:J50"/>
    <mergeCell ref="K42:M42"/>
    <mergeCell ref="AQ46:AS46"/>
    <mergeCell ref="S42:U42"/>
    <mergeCell ref="Y42:Z50"/>
    <mergeCell ref="AA42:AC42"/>
    <mergeCell ref="AG42:AH50"/>
    <mergeCell ref="AI42:AK42"/>
    <mergeCell ref="L38:M38"/>
    <mergeCell ref="AA43:AC43"/>
    <mergeCell ref="AA44:AC44"/>
    <mergeCell ref="AI44:AK44"/>
    <mergeCell ref="AA47:AC47"/>
    <mergeCell ref="AI46:AK46"/>
    <mergeCell ref="K47:M47"/>
    <mergeCell ref="L48:M48"/>
    <mergeCell ref="K43:M43"/>
    <mergeCell ref="K44:M44"/>
    <mergeCell ref="K45:M45"/>
    <mergeCell ref="S45:U45"/>
    <mergeCell ref="AA45:AC45"/>
    <mergeCell ref="AI45:AK45"/>
    <mergeCell ref="Q42:R50"/>
    <mergeCell ref="AJ51:AL51"/>
    <mergeCell ref="M3:Q3"/>
    <mergeCell ref="M4:Q4"/>
    <mergeCell ref="I51:K51"/>
    <mergeCell ref="L51:N51"/>
    <mergeCell ref="Q51:S51"/>
    <mergeCell ref="T51:V51"/>
    <mergeCell ref="K46:M46"/>
    <mergeCell ref="S46:U46"/>
    <mergeCell ref="AA46:AC46"/>
    <mergeCell ref="Y51:AA51"/>
    <mergeCell ref="AB51:AD51"/>
    <mergeCell ref="K55:AA55"/>
    <mergeCell ref="K49:M49"/>
    <mergeCell ref="L50:M50"/>
    <mergeCell ref="AG51:AI51"/>
    <mergeCell ref="T50:U50"/>
    <mergeCell ref="AB50:AC50"/>
  </mergeCells>
  <phoneticPr fontId="3"/>
  <hyperlinks>
    <hyperlink ref="AN1" location="取説・目次!O16" display="取説・目次へ戻る"/>
  </hyperlinks>
  <printOptions horizontalCentered="1" verticalCentered="1"/>
  <pageMargins left="0.23622047244094491" right="0.23622047244094491" top="0.53" bottom="0.19685039370078741" header="0.31496062992125984" footer="0.31496062992125984"/>
  <pageSetup paperSize="9" scale="46" fitToWidth="0" fitToHeight="0" orientation="landscape"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89FF"/>
  </sheetPr>
  <dimension ref="A1:DA65"/>
  <sheetViews>
    <sheetView showZeros="0" view="pageBreakPreview" topLeftCell="F1" zoomScale="85" zoomScaleNormal="100" zoomScaleSheetLayoutView="85" workbookViewId="0">
      <selection activeCell="AF1" sqref="AF1:AG1"/>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623" t="str">
        <f>取説・目次!Q15</f>
        <v>市役所工業</v>
      </c>
      <c r="AZ5" s="1623"/>
      <c r="BA5" s="1623"/>
      <c r="BB5" s="1623"/>
      <c r="BC5" s="1623"/>
      <c r="BD5" s="1623"/>
      <c r="BE5" s="1623"/>
      <c r="BF5" s="1623"/>
      <c r="BG5" s="1623"/>
      <c r="BH5" s="1623"/>
      <c r="BI5" s="1623"/>
      <c r="BJ5" s="1623"/>
      <c r="BK5" s="1623"/>
      <c r="BL5" s="1623"/>
      <c r="BM5" s="678"/>
      <c r="BN5" s="1635" t="s">
        <v>313</v>
      </c>
      <c r="BO5" s="1635"/>
      <c r="BP5" s="1635"/>
      <c r="BQ5" s="1635"/>
      <c r="BR5" s="1635"/>
      <c r="BS5" s="674"/>
      <c r="BT5" s="1623" t="str">
        <f>取説・目次!Q20</f>
        <v>甲府　○太</v>
      </c>
      <c r="BU5" s="1623"/>
      <c r="BV5" s="1623"/>
      <c r="BW5" s="1623"/>
      <c r="BX5" s="1623"/>
      <c r="BY5" s="1623"/>
      <c r="BZ5" s="1623"/>
      <c r="CA5" s="1623"/>
      <c r="CB5" s="1623"/>
      <c r="CC5" s="1623"/>
      <c r="CD5" s="1623"/>
      <c r="CE5" s="1623"/>
      <c r="CF5" s="162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623"/>
      <c r="AZ6" s="1623"/>
      <c r="BA6" s="1623"/>
      <c r="BB6" s="1623"/>
      <c r="BC6" s="1623"/>
      <c r="BD6" s="1623"/>
      <c r="BE6" s="1623"/>
      <c r="BF6" s="1623"/>
      <c r="BG6" s="1623"/>
      <c r="BH6" s="1623"/>
      <c r="BI6" s="1623"/>
      <c r="BJ6" s="1623"/>
      <c r="BK6" s="1623"/>
      <c r="BL6" s="1623"/>
      <c r="BM6" s="679"/>
      <c r="BN6" s="1635"/>
      <c r="BO6" s="1635"/>
      <c r="BP6" s="1635"/>
      <c r="BQ6" s="1635"/>
      <c r="BR6" s="1635"/>
      <c r="BS6" s="680"/>
      <c r="BT6" s="1623"/>
      <c r="BU6" s="1623"/>
      <c r="BV6" s="1623"/>
      <c r="BW6" s="1623"/>
      <c r="BX6" s="1623"/>
      <c r="BY6" s="1623"/>
      <c r="BZ6" s="1623"/>
      <c r="CA6" s="1623"/>
      <c r="CB6" s="1623"/>
      <c r="CC6" s="1623"/>
      <c r="CD6" s="1623"/>
      <c r="CE6" s="1623"/>
      <c r="CF6" s="162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623"/>
      <c r="AZ7" s="1623"/>
      <c r="BA7" s="1623"/>
      <c r="BB7" s="1623"/>
      <c r="BC7" s="1623"/>
      <c r="BD7" s="1623"/>
      <c r="BE7" s="1623"/>
      <c r="BF7" s="1623"/>
      <c r="BG7" s="1623"/>
      <c r="BH7" s="1623"/>
      <c r="BI7" s="1623"/>
      <c r="BJ7" s="1623"/>
      <c r="BK7" s="1623"/>
      <c r="BL7" s="1623"/>
      <c r="BM7" s="681"/>
      <c r="BN7" s="1635"/>
      <c r="BO7" s="1635"/>
      <c r="BP7" s="1635"/>
      <c r="BQ7" s="1635"/>
      <c r="BR7" s="1635"/>
      <c r="BS7" s="682"/>
      <c r="BT7" s="1623"/>
      <c r="BU7" s="1623"/>
      <c r="BV7" s="1623"/>
      <c r="BW7" s="1623"/>
      <c r="BX7" s="1623"/>
      <c r="BY7" s="1623"/>
      <c r="BZ7" s="1623"/>
      <c r="CA7" s="1623"/>
      <c r="CB7" s="1623"/>
      <c r="CC7" s="1623"/>
      <c r="CD7" s="1623"/>
      <c r="CE7" s="1623"/>
      <c r="CF7" s="162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626" t="str">
        <f>取説・目次!Q17</f>
        <v>甲府市○○</v>
      </c>
      <c r="AZ8" s="1627"/>
      <c r="BA8" s="1627"/>
      <c r="BB8" s="1627"/>
      <c r="BC8" s="1627"/>
      <c r="BD8" s="1627"/>
      <c r="BE8" s="1627"/>
      <c r="BF8" s="1627"/>
      <c r="BG8" s="1627"/>
      <c r="BH8" s="1627"/>
      <c r="BI8" s="1627"/>
      <c r="BJ8" s="1627"/>
      <c r="BK8" s="1627"/>
      <c r="BL8" s="1627"/>
      <c r="BM8" s="1627"/>
      <c r="BN8" s="1627"/>
      <c r="BO8" s="1627"/>
      <c r="BP8" s="1627"/>
      <c r="BQ8" s="1627"/>
      <c r="BR8" s="1627"/>
      <c r="BS8" s="1627"/>
      <c r="BT8" s="1627"/>
      <c r="BU8" s="1627"/>
      <c r="BV8" s="1627"/>
      <c r="BW8" s="1627"/>
      <c r="BX8" s="1627"/>
      <c r="BY8" s="1627"/>
      <c r="BZ8" s="1627"/>
      <c r="CA8" s="1627"/>
      <c r="CB8" s="1627"/>
      <c r="CC8" s="1627"/>
      <c r="CD8" s="1627"/>
      <c r="CE8" s="1627"/>
      <c r="CF8" s="1628"/>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629"/>
      <c r="AZ9" s="1630"/>
      <c r="BA9" s="1630"/>
      <c r="BB9" s="1630"/>
      <c r="BC9" s="1630"/>
      <c r="BD9" s="1630"/>
      <c r="BE9" s="1630"/>
      <c r="BF9" s="1630"/>
      <c r="BG9" s="1630"/>
      <c r="BH9" s="1630"/>
      <c r="BI9" s="1630"/>
      <c r="BJ9" s="1630"/>
      <c r="BK9" s="1630"/>
      <c r="BL9" s="1630"/>
      <c r="BM9" s="1630"/>
      <c r="BN9" s="1630"/>
      <c r="BO9" s="1630"/>
      <c r="BP9" s="1630"/>
      <c r="BQ9" s="1630"/>
      <c r="BR9" s="1630"/>
      <c r="BS9" s="1630"/>
      <c r="BT9" s="1630"/>
      <c r="BU9" s="1630"/>
      <c r="BV9" s="1630"/>
      <c r="BW9" s="1630"/>
      <c r="BX9" s="1630"/>
      <c r="BY9" s="1630"/>
      <c r="BZ9" s="1630"/>
      <c r="CA9" s="1630"/>
      <c r="CB9" s="1630"/>
      <c r="CC9" s="1630"/>
      <c r="CD9" s="1630"/>
      <c r="CE9" s="1630"/>
      <c r="CF9" s="1631"/>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632"/>
      <c r="AZ10" s="1633"/>
      <c r="BA10" s="1633"/>
      <c r="BB10" s="1633"/>
      <c r="BC10" s="1633"/>
      <c r="BD10" s="1633"/>
      <c r="BE10" s="1633"/>
      <c r="BF10" s="1633"/>
      <c r="BG10" s="1633"/>
      <c r="BH10" s="1633"/>
      <c r="BI10" s="1633"/>
      <c r="BJ10" s="1633"/>
      <c r="BK10" s="1633"/>
      <c r="BL10" s="1633"/>
      <c r="BM10" s="1633"/>
      <c r="BN10" s="1633"/>
      <c r="BO10" s="1633"/>
      <c r="BP10" s="1633"/>
      <c r="BQ10" s="1633"/>
      <c r="BR10" s="1633"/>
      <c r="BS10" s="1633"/>
      <c r="BT10" s="1633"/>
      <c r="BU10" s="1633"/>
      <c r="BV10" s="1633"/>
      <c r="BW10" s="1633"/>
      <c r="BX10" s="1633"/>
      <c r="BY10" s="1633"/>
      <c r="BZ10" s="1633"/>
      <c r="CA10" s="1633"/>
      <c r="CB10" s="1633"/>
      <c r="CC10" s="1633"/>
      <c r="CD10" s="1633"/>
      <c r="CE10" s="1633"/>
      <c r="CF10" s="1634"/>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745" t="str">
        <f>H16</f>
        <v>○○○○○○工事</v>
      </c>
      <c r="AZ11" s="1746"/>
      <c r="BA11" s="1746"/>
      <c r="BB11" s="1746"/>
      <c r="BC11" s="1746"/>
      <c r="BD11" s="1746"/>
      <c r="BE11" s="1746"/>
      <c r="BF11" s="1746"/>
      <c r="BG11" s="1746"/>
      <c r="BH11" s="1746"/>
      <c r="BI11" s="1746"/>
      <c r="BJ11" s="1746"/>
      <c r="BK11" s="1746"/>
      <c r="BL11" s="1746"/>
      <c r="BM11" s="1746"/>
      <c r="BN11" s="1746"/>
      <c r="BO11" s="1746"/>
      <c r="BP11" s="1746"/>
      <c r="BQ11" s="1746"/>
      <c r="BR11" s="1746"/>
      <c r="BS11" s="1746"/>
      <c r="BT11" s="1746"/>
      <c r="BU11" s="1746"/>
      <c r="BV11" s="1746"/>
      <c r="BW11" s="1746"/>
      <c r="BX11" s="1746"/>
      <c r="BY11" s="1746"/>
      <c r="BZ11" s="1746"/>
      <c r="CA11" s="1746"/>
      <c r="CB11" s="1746"/>
      <c r="CC11" s="1746"/>
      <c r="CD11" s="1746"/>
      <c r="CE11" s="1746"/>
      <c r="CF11" s="1747"/>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748"/>
      <c r="AZ12" s="1749"/>
      <c r="BA12" s="1749"/>
      <c r="BB12" s="1749"/>
      <c r="BC12" s="1749"/>
      <c r="BD12" s="1749"/>
      <c r="BE12" s="1749"/>
      <c r="BF12" s="1749"/>
      <c r="BG12" s="1749"/>
      <c r="BH12" s="1749"/>
      <c r="BI12" s="1749"/>
      <c r="BJ12" s="1749"/>
      <c r="BK12" s="1749"/>
      <c r="BL12" s="1749"/>
      <c r="BM12" s="1749"/>
      <c r="BN12" s="1749"/>
      <c r="BO12" s="1749"/>
      <c r="BP12" s="1749"/>
      <c r="BQ12" s="1749"/>
      <c r="BR12" s="1749"/>
      <c r="BS12" s="1749"/>
      <c r="BT12" s="1749"/>
      <c r="BU12" s="1749"/>
      <c r="BV12" s="1749"/>
      <c r="BW12" s="1749"/>
      <c r="BX12" s="1749"/>
      <c r="BY12" s="1749"/>
      <c r="BZ12" s="1749"/>
      <c r="CA12" s="1749"/>
      <c r="CB12" s="1749"/>
      <c r="CC12" s="1749"/>
      <c r="CD12" s="1749"/>
      <c r="CE12" s="1749"/>
      <c r="CF12" s="1750"/>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632" t="str">
        <f>取説・目次!Q28</f>
        <v>△△△工事</v>
      </c>
      <c r="AZ13" s="1633"/>
      <c r="BA13" s="1633"/>
      <c r="BB13" s="1633"/>
      <c r="BC13" s="1633"/>
      <c r="BD13" s="1633"/>
      <c r="BE13" s="1633"/>
      <c r="BF13" s="1633"/>
      <c r="BG13" s="1633"/>
      <c r="BH13" s="1633"/>
      <c r="BI13" s="1633"/>
      <c r="BJ13" s="1633"/>
      <c r="BK13" s="1633"/>
      <c r="BL13" s="1633"/>
      <c r="BM13" s="1633"/>
      <c r="BN13" s="1633"/>
      <c r="BO13" s="1633"/>
      <c r="BP13" s="1633"/>
      <c r="BQ13" s="1633"/>
      <c r="BR13" s="1633"/>
      <c r="BS13" s="1633"/>
      <c r="BT13" s="1633"/>
      <c r="BU13" s="1633"/>
      <c r="BV13" s="1633"/>
      <c r="BW13" s="1633"/>
      <c r="BX13" s="1633"/>
      <c r="BY13" s="1633"/>
      <c r="BZ13" s="1633"/>
      <c r="CA13" s="1633"/>
      <c r="CB13" s="1633"/>
      <c r="CC13" s="1633"/>
      <c r="CD13" s="1633"/>
      <c r="CE13" s="1633"/>
      <c r="CF13" s="1634"/>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751" t="s">
        <v>362</v>
      </c>
      <c r="AZ14" s="1752"/>
      <c r="BA14" s="1755">
        <f>取説・目次!Q26</f>
        <v>44384</v>
      </c>
      <c r="BB14" s="1755"/>
      <c r="BC14" s="1755"/>
      <c r="BD14" s="1755"/>
      <c r="BE14" s="1755"/>
      <c r="BF14" s="1755"/>
      <c r="BG14" s="1755"/>
      <c r="BH14" s="1755"/>
      <c r="BI14" s="1755"/>
      <c r="BJ14" s="1755"/>
      <c r="BK14" s="1755"/>
      <c r="BL14" s="674"/>
      <c r="BM14" s="558"/>
      <c r="BN14" s="1622" t="s">
        <v>365</v>
      </c>
      <c r="BO14" s="1622"/>
      <c r="BP14" s="1622"/>
      <c r="BQ14" s="1622"/>
      <c r="BR14" s="1622"/>
      <c r="BS14" s="559"/>
      <c r="BT14" s="1733"/>
      <c r="BU14" s="1734"/>
      <c r="BV14" s="1734"/>
      <c r="BW14" s="1734"/>
      <c r="BX14" s="1734"/>
      <c r="BY14" s="1734"/>
      <c r="BZ14" s="1734"/>
      <c r="CA14" s="1734"/>
      <c r="CB14" s="1734"/>
      <c r="CC14" s="1734"/>
      <c r="CD14" s="1734"/>
      <c r="CE14" s="1734"/>
      <c r="CF14" s="1735"/>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8"/>
      <c r="AZ15" s="709"/>
      <c r="BA15" s="675"/>
      <c r="BB15" s="675"/>
      <c r="BC15" s="676"/>
      <c r="BD15" s="676"/>
      <c r="BE15" s="676"/>
      <c r="BF15" s="676"/>
      <c r="BG15" s="676"/>
      <c r="BH15" s="676"/>
      <c r="BI15" s="676"/>
      <c r="BJ15" s="676"/>
      <c r="BK15" s="675"/>
      <c r="BL15" s="677"/>
      <c r="BM15" s="560"/>
      <c r="BN15" s="1622"/>
      <c r="BO15" s="1622"/>
      <c r="BP15" s="1622"/>
      <c r="BQ15" s="1622"/>
      <c r="BR15" s="1622"/>
      <c r="BS15" s="556"/>
      <c r="BT15" s="560"/>
      <c r="BU15" s="1760">
        <f>取説・目次!Q25</f>
        <v>44353</v>
      </c>
      <c r="BV15" s="1760"/>
      <c r="BW15" s="1760"/>
      <c r="BX15" s="1760"/>
      <c r="BY15" s="1760"/>
      <c r="BZ15" s="1760"/>
      <c r="CA15" s="1760"/>
      <c r="CB15" s="1760"/>
      <c r="CC15" s="1760"/>
      <c r="CD15" s="1760"/>
      <c r="CE15" s="1760"/>
      <c r="CF15" s="561"/>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753" t="s">
        <v>363</v>
      </c>
      <c r="AZ16" s="1754"/>
      <c r="BA16" s="1737">
        <f>取説・目次!T26</f>
        <v>44416</v>
      </c>
      <c r="BB16" s="1737"/>
      <c r="BC16" s="1737"/>
      <c r="BD16" s="1737"/>
      <c r="BE16" s="1737"/>
      <c r="BF16" s="1737"/>
      <c r="BG16" s="1737"/>
      <c r="BH16" s="1737"/>
      <c r="BI16" s="1737"/>
      <c r="BJ16" s="1737"/>
      <c r="BK16" s="1737"/>
      <c r="BL16" s="584"/>
      <c r="BM16" s="562"/>
      <c r="BN16" s="1622"/>
      <c r="BO16" s="1622"/>
      <c r="BP16" s="1622"/>
      <c r="BQ16" s="1622"/>
      <c r="BR16" s="1622"/>
      <c r="BS16" s="563"/>
      <c r="BT16" s="1586"/>
      <c r="BU16" s="1587"/>
      <c r="BV16" s="1587"/>
      <c r="BW16" s="1587"/>
      <c r="BX16" s="1587"/>
      <c r="BY16" s="1587"/>
      <c r="BZ16" s="1587"/>
      <c r="CA16" s="1587"/>
      <c r="CB16" s="1587"/>
      <c r="CC16" s="1587"/>
      <c r="CD16" s="1587"/>
      <c r="CE16" s="1587"/>
      <c r="CF16" s="1588"/>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RIGHT(取説・目次!Q22,2)</f>
        <v>知事</v>
      </c>
      <c r="BJ20" s="1661"/>
      <c r="BK20" s="1661" t="str">
        <f>取説・目次!Q23</f>
        <v>特定</v>
      </c>
      <c r="BL20" s="1661"/>
      <c r="BM20" s="1661"/>
      <c r="BN20" s="1675">
        <f>取説・目次!R23</f>
        <v>30</v>
      </c>
      <c r="BO20" s="1675"/>
      <c r="BP20" s="1675"/>
      <c r="BQ20" s="1675" t="s">
        <v>359</v>
      </c>
      <c r="BR20" s="1758">
        <f>取説・目次!T23</f>
        <v>99999</v>
      </c>
      <c r="BS20" s="1758"/>
      <c r="BT20" s="1758"/>
      <c r="BU20" s="1758"/>
      <c r="BV20" s="1756" t="s">
        <v>360</v>
      </c>
      <c r="BW20" s="1667">
        <f>取説・目次!Q24</f>
        <v>44324</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757"/>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t="str">
        <f>AY5</f>
        <v>市役所工業</v>
      </c>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t="str">
        <f>取説・目次!Q31</f>
        <v>山梨　□□</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t="str">
        <f>取説・目次!Q29</f>
        <v>甲府　○○</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t="str">
        <f>取説・目次!Q32</f>
        <v>甲府　△△</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t="str">
        <f>取説・目次!Q33</f>
        <v>□□工事</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BX25:CF26"/>
    <mergeCell ref="BV22:BV23"/>
    <mergeCell ref="BR20:BU21"/>
    <mergeCell ref="Z13:Z14"/>
    <mergeCell ref="BU15:CE15"/>
    <mergeCell ref="BV20:BV21"/>
    <mergeCell ref="AS18:AW23"/>
    <mergeCell ref="AY18:BH19"/>
    <mergeCell ref="BI18:BV19"/>
    <mergeCell ref="BI20:BJ21"/>
    <mergeCell ref="AY11:CF11"/>
    <mergeCell ref="AY12:CF12"/>
    <mergeCell ref="AS14:AW16"/>
    <mergeCell ref="W13:Y14"/>
    <mergeCell ref="T13:V14"/>
    <mergeCell ref="AF13:AO14"/>
    <mergeCell ref="AY14:AZ14"/>
    <mergeCell ref="AY16:AZ16"/>
    <mergeCell ref="AY13:CF13"/>
    <mergeCell ref="BA14:BK14"/>
    <mergeCell ref="BA16:BK16"/>
    <mergeCell ref="BW18:CF19"/>
    <mergeCell ref="BQ20:BQ21"/>
    <mergeCell ref="CA31:CF32"/>
    <mergeCell ref="BA34:BK35"/>
    <mergeCell ref="BX27:CF28"/>
    <mergeCell ref="BW22:CF23"/>
    <mergeCell ref="BT31:BZ32"/>
    <mergeCell ref="BM34:BU35"/>
    <mergeCell ref="BV34:CF35"/>
    <mergeCell ref="AF11:AO12"/>
    <mergeCell ref="BN22:BP23"/>
    <mergeCell ref="BQ22:BQ23"/>
    <mergeCell ref="BR22:BU23"/>
    <mergeCell ref="BT14:CF14"/>
    <mergeCell ref="CA29:CF30"/>
    <mergeCell ref="BE29:BK30"/>
    <mergeCell ref="BL29:BS30"/>
    <mergeCell ref="BT29:BZ30"/>
    <mergeCell ref="BE27:BN28"/>
    <mergeCell ref="H65:AO65"/>
    <mergeCell ref="X59:AB60"/>
    <mergeCell ref="AC59:AO60"/>
    <mergeCell ref="A62:H64"/>
    <mergeCell ref="I62:O64"/>
    <mergeCell ref="P62:V64"/>
    <mergeCell ref="W62:AC64"/>
    <mergeCell ref="AD62:AI64"/>
    <mergeCell ref="AJ62:AO64"/>
    <mergeCell ref="C59:G60"/>
    <mergeCell ref="B49:F50"/>
    <mergeCell ref="W55:AA56"/>
    <mergeCell ref="AC55:AO56"/>
    <mergeCell ref="H59:U60"/>
    <mergeCell ref="B55:F56"/>
    <mergeCell ref="H55:U56"/>
    <mergeCell ref="C57:G58"/>
    <mergeCell ref="H57:U58"/>
    <mergeCell ref="X57:AB58"/>
    <mergeCell ref="AC57:AO58"/>
    <mergeCell ref="AR38:AZ39"/>
    <mergeCell ref="BG47:BM49"/>
    <mergeCell ref="BN47:BT49"/>
    <mergeCell ref="W47:AA48"/>
    <mergeCell ref="B51:F52"/>
    <mergeCell ref="W51:AA52"/>
    <mergeCell ref="AC51:AO52"/>
    <mergeCell ref="H51:J52"/>
    <mergeCell ref="K51:U52"/>
    <mergeCell ref="AC47:AO48"/>
    <mergeCell ref="AK39:AO40"/>
    <mergeCell ref="BV42:CF43"/>
    <mergeCell ref="R41:X42"/>
    <mergeCell ref="Y41:AD42"/>
    <mergeCell ref="AE41:AJ42"/>
    <mergeCell ref="AK41:AO42"/>
    <mergeCell ref="BO42:BU43"/>
    <mergeCell ref="BA40:BK41"/>
    <mergeCell ref="BM40:BU41"/>
    <mergeCell ref="Y39:AD40"/>
    <mergeCell ref="X35:AF36"/>
    <mergeCell ref="BV40:CF41"/>
    <mergeCell ref="BD38:BK39"/>
    <mergeCell ref="W44:AA45"/>
    <mergeCell ref="AC44:AO45"/>
    <mergeCell ref="AR47:AY49"/>
    <mergeCell ref="AT40:AZ41"/>
    <mergeCell ref="BU47:BZ49"/>
    <mergeCell ref="AZ47:BF49"/>
    <mergeCell ref="AE39:AJ40"/>
    <mergeCell ref="N33:W34"/>
    <mergeCell ref="AG35:AO36"/>
    <mergeCell ref="BV36:CF37"/>
    <mergeCell ref="AE37:AJ38"/>
    <mergeCell ref="AK37:AO38"/>
    <mergeCell ref="BM38:BU39"/>
    <mergeCell ref="BA38:BC39"/>
    <mergeCell ref="AT36:AZ37"/>
    <mergeCell ref="BA36:BK37"/>
    <mergeCell ref="BM36:BU37"/>
    <mergeCell ref="B26:F31"/>
    <mergeCell ref="I26:L27"/>
    <mergeCell ref="N26:AB27"/>
    <mergeCell ref="AC26:AO27"/>
    <mergeCell ref="AC28:AO29"/>
    <mergeCell ref="AY29:BD32"/>
    <mergeCell ref="AA11:AD12"/>
    <mergeCell ref="BO27:BW28"/>
    <mergeCell ref="I30:L31"/>
    <mergeCell ref="N30:AB31"/>
    <mergeCell ref="AC30:AO31"/>
    <mergeCell ref="BE31:BK32"/>
    <mergeCell ref="I28:L29"/>
    <mergeCell ref="AS25:AW32"/>
    <mergeCell ref="AZ25:BC28"/>
    <mergeCell ref="BE25:BN26"/>
    <mergeCell ref="B19:F21"/>
    <mergeCell ref="H21:AO21"/>
    <mergeCell ref="BL31:BS32"/>
    <mergeCell ref="BO25:BW26"/>
    <mergeCell ref="H11:N12"/>
    <mergeCell ref="B22:F24"/>
    <mergeCell ref="W22:AA24"/>
    <mergeCell ref="AC22:AO24"/>
    <mergeCell ref="H24:I24"/>
    <mergeCell ref="J24:U24"/>
    <mergeCell ref="AE13:AE14"/>
    <mergeCell ref="BN14:BR16"/>
    <mergeCell ref="B16:F18"/>
    <mergeCell ref="O13:Q14"/>
    <mergeCell ref="O11:Q12"/>
    <mergeCell ref="AE11:AE12"/>
    <mergeCell ref="R13:S14"/>
    <mergeCell ref="B9:F14"/>
    <mergeCell ref="H13:N14"/>
    <mergeCell ref="W11:Y12"/>
    <mergeCell ref="H49:U50"/>
    <mergeCell ref="W49:AA50"/>
    <mergeCell ref="AC49:AO50"/>
    <mergeCell ref="B7:G7"/>
    <mergeCell ref="H7:AK7"/>
    <mergeCell ref="B47:F48"/>
    <mergeCell ref="H47:U48"/>
    <mergeCell ref="N41:Q42"/>
    <mergeCell ref="B33:F42"/>
    <mergeCell ref="I33:L36"/>
    <mergeCell ref="AR3:CF4"/>
    <mergeCell ref="BK20:BM21"/>
    <mergeCell ref="BI22:BJ23"/>
    <mergeCell ref="BK22:BM23"/>
    <mergeCell ref="BW20:CF21"/>
    <mergeCell ref="Z11:Z12"/>
    <mergeCell ref="AY20:BH21"/>
    <mergeCell ref="BN20:BP21"/>
    <mergeCell ref="AS11:AW13"/>
    <mergeCell ref="AA13:AD14"/>
    <mergeCell ref="B44:F45"/>
    <mergeCell ref="H44:U45"/>
    <mergeCell ref="H37:M42"/>
    <mergeCell ref="N37:Q38"/>
    <mergeCell ref="R37:X38"/>
    <mergeCell ref="R11:S12"/>
    <mergeCell ref="T11:V12"/>
    <mergeCell ref="N35:W36"/>
    <mergeCell ref="N39:Q40"/>
    <mergeCell ref="R39:X40"/>
    <mergeCell ref="CA47:CF49"/>
    <mergeCell ref="BO44:BU45"/>
    <mergeCell ref="BV44:CF45"/>
    <mergeCell ref="BV38:CF39"/>
    <mergeCell ref="AY22:BH23"/>
    <mergeCell ref="Y37:AD38"/>
    <mergeCell ref="N28:AB29"/>
    <mergeCell ref="X33:AF34"/>
    <mergeCell ref="AG33:AO34"/>
    <mergeCell ref="AR34:AZ35"/>
    <mergeCell ref="AS5:AW7"/>
    <mergeCell ref="AY5:BL7"/>
    <mergeCell ref="R9:AE10"/>
    <mergeCell ref="AF9:AO10"/>
    <mergeCell ref="AS8:AW10"/>
    <mergeCell ref="AY8:CF10"/>
    <mergeCell ref="BN5:BR7"/>
    <mergeCell ref="BT5:CF7"/>
    <mergeCell ref="H5:AK5"/>
    <mergeCell ref="H9:Q10"/>
    <mergeCell ref="AF1:AG1"/>
    <mergeCell ref="AI1:AJ1"/>
    <mergeCell ref="AL1:AM1"/>
    <mergeCell ref="A3:AO4"/>
    <mergeCell ref="B5:G5"/>
    <mergeCell ref="H22:I22"/>
    <mergeCell ref="H16:AO16"/>
    <mergeCell ref="H17:AO17"/>
    <mergeCell ref="H18:AO18"/>
    <mergeCell ref="H20:K20"/>
    <mergeCell ref="CG14:CI18"/>
    <mergeCell ref="BT16:CF16"/>
    <mergeCell ref="CG1:CG2"/>
    <mergeCell ref="B53:F54"/>
    <mergeCell ref="H53:J54"/>
    <mergeCell ref="K53:U54"/>
    <mergeCell ref="W53:AA54"/>
    <mergeCell ref="AC53:AO54"/>
    <mergeCell ref="H19:AO19"/>
    <mergeCell ref="J22:U22"/>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O14"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FF99FF"/>
  </sheetPr>
  <dimension ref="A1:BC46"/>
  <sheetViews>
    <sheetView view="pageBreakPreview" topLeftCell="A4"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552</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104</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t="str">
        <f>取説・目次!Q17</f>
        <v>甲府市○○</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t="str">
        <f>取説・目次!Q15</f>
        <v>市役所工業</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取説・目次!Q18&amp;"　"&amp;取説・目次!Q20</f>
        <v>代表　甲府　○太</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取説・目次!Q22&amp;"許可"&amp;IF(取説・目次!Q23="特定","（特-",IF(取説・目次!Q23="一般","（般-",))&amp;取説・目次!R23&amp;"）第"&amp;取説・目次!T23&amp;"号"</f>
        <v>○○○○知事許可（特-30）第99999号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t="str">
        <f>取説・目次!Q28</f>
        <v>△△△工事</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取説・目次!Q27</f>
        <v>8888888</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AC40:AI45"/>
    <mergeCell ref="U23:AI23"/>
    <mergeCell ref="A27:K28"/>
    <mergeCell ref="L27:W28"/>
    <mergeCell ref="V38:AB39"/>
    <mergeCell ref="AC38:AI39"/>
    <mergeCell ref="X27:AI28"/>
    <mergeCell ref="A29:K34"/>
    <mergeCell ref="L29:W34"/>
    <mergeCell ref="X29:AI34"/>
    <mergeCell ref="AK24:AN26"/>
    <mergeCell ref="K1:AG1"/>
    <mergeCell ref="H38:N39"/>
    <mergeCell ref="P14:R14"/>
    <mergeCell ref="P15:R15"/>
    <mergeCell ref="B16:K16"/>
    <mergeCell ref="N21:BA21"/>
    <mergeCell ref="B22:K22"/>
    <mergeCell ref="O38:U39"/>
    <mergeCell ref="N20:W20"/>
    <mergeCell ref="AQ46:BA46"/>
    <mergeCell ref="B11:K11"/>
    <mergeCell ref="B12:K12"/>
    <mergeCell ref="B14:K15"/>
    <mergeCell ref="A38:G39"/>
    <mergeCell ref="O40:U45"/>
    <mergeCell ref="V40:AB45"/>
    <mergeCell ref="A40:G45"/>
    <mergeCell ref="D24:AF26"/>
    <mergeCell ref="H40:N45"/>
    <mergeCell ref="A35:N37"/>
    <mergeCell ref="AK23:AL23"/>
    <mergeCell ref="N17:W17"/>
    <mergeCell ref="Z17:BA17"/>
    <mergeCell ref="N18:W19"/>
    <mergeCell ref="Z19:BA19"/>
    <mergeCell ref="Z20:BA20"/>
    <mergeCell ref="O35:AI37"/>
    <mergeCell ref="Z18:BA18"/>
    <mergeCell ref="B23:K23"/>
    <mergeCell ref="AK2:BA2"/>
    <mergeCell ref="AM16:AN16"/>
    <mergeCell ref="AX3:AY3"/>
    <mergeCell ref="M11:BB11"/>
    <mergeCell ref="M12:BB12"/>
    <mergeCell ref="M13:BB13"/>
    <mergeCell ref="AP3:AQ3"/>
    <mergeCell ref="AM3:AO3"/>
    <mergeCell ref="AV3:AW3"/>
    <mergeCell ref="U16:AL16"/>
    <mergeCell ref="AT3:AU3"/>
    <mergeCell ref="AR3:AS3"/>
    <mergeCell ref="AY9:AZ9"/>
    <mergeCell ref="AI8:AX8"/>
    <mergeCell ref="U14:AT14"/>
    <mergeCell ref="U15:AT15"/>
    <mergeCell ref="AZ3:BA3"/>
    <mergeCell ref="N22:BA22"/>
    <mergeCell ref="B21:K21"/>
    <mergeCell ref="Z6:AD6"/>
    <mergeCell ref="AE6:AH6"/>
    <mergeCell ref="B13:K13"/>
    <mergeCell ref="AI6:AX6"/>
    <mergeCell ref="AI9:AX9"/>
    <mergeCell ref="AE8:AH9"/>
    <mergeCell ref="B17:K20"/>
  </mergeCells>
  <phoneticPr fontId="3"/>
  <hyperlinks>
    <hyperlink ref="BC1" location="取説・目次!O14"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F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取説・目次!X15</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取説・目次!X20</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取説・目次!X17</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取説・目次!X28</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取説・目次!X26</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取説・目次!X25</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取説・目次!AA26</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RIGHT(取説・目次!X22,2)</f>
        <v/>
      </c>
      <c r="BJ20" s="1661"/>
      <c r="BK20" s="1661">
        <f>取説・目次!X23</f>
        <v>0</v>
      </c>
      <c r="BL20" s="1661"/>
      <c r="BM20" s="1661"/>
      <c r="BN20" s="1675">
        <f>取説・目次!Y23</f>
        <v>0</v>
      </c>
      <c r="BO20" s="1675"/>
      <c r="BP20" s="1675"/>
      <c r="BQ20" s="1675" t="s">
        <v>359</v>
      </c>
      <c r="BR20" s="1758">
        <f>取説・目次!AA23</f>
        <v>0</v>
      </c>
      <c r="BS20" s="1758"/>
      <c r="BT20" s="1758"/>
      <c r="BU20" s="1758"/>
      <c r="BV20" s="1685" t="s">
        <v>360</v>
      </c>
      <c r="BW20" s="1667">
        <f>取説・目次!X24</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取説・目次!X31</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取説・目次!X29</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取説・目次!X32</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取説・目次!X33</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V14"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取説・目次!X17</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取説・目次!X15</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取説・目次!X18&amp;"　"&amp;取説・目次!X20</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取説・目次!X22&amp;"許可"&amp;IF(取説・目次!X23="特定","（特-",IF(取説・目次!X23="一般","（般-",))&amp;取説・目次!Y23&amp;"）第"&amp;取説・目次!AA23&amp;"号"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取説・目次!X28</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取説・目次!X27</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V14"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75">
        <f>取説・目次!AE15</f>
        <v>0</v>
      </c>
      <c r="AZ5" s="1875"/>
      <c r="BA5" s="1875"/>
      <c r="BB5" s="1875"/>
      <c r="BC5" s="1875"/>
      <c r="BD5" s="1875"/>
      <c r="BE5" s="1875"/>
      <c r="BF5" s="1875"/>
      <c r="BG5" s="1875"/>
      <c r="BH5" s="1875"/>
      <c r="BI5" s="1875"/>
      <c r="BJ5" s="1875"/>
      <c r="BK5" s="1875"/>
      <c r="BL5" s="1875"/>
      <c r="BM5" s="678"/>
      <c r="BN5" s="1635" t="s">
        <v>313</v>
      </c>
      <c r="BO5" s="1635"/>
      <c r="BP5" s="1635"/>
      <c r="BQ5" s="1635"/>
      <c r="BR5" s="1635"/>
      <c r="BS5" s="674"/>
      <c r="BT5" s="1875">
        <f>取説・目次!AE20</f>
        <v>0</v>
      </c>
      <c r="BU5" s="1875"/>
      <c r="BV5" s="1875"/>
      <c r="BW5" s="1875"/>
      <c r="BX5" s="1875"/>
      <c r="BY5" s="1875"/>
      <c r="BZ5" s="1875"/>
      <c r="CA5" s="1875"/>
      <c r="CB5" s="1875"/>
      <c r="CC5" s="1875"/>
      <c r="CD5" s="1875"/>
      <c r="CE5" s="1875"/>
      <c r="CF5" s="1875"/>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75"/>
      <c r="AZ6" s="1875"/>
      <c r="BA6" s="1875"/>
      <c r="BB6" s="1875"/>
      <c r="BC6" s="1875"/>
      <c r="BD6" s="1875"/>
      <c r="BE6" s="1875"/>
      <c r="BF6" s="1875"/>
      <c r="BG6" s="1875"/>
      <c r="BH6" s="1875"/>
      <c r="BI6" s="1875"/>
      <c r="BJ6" s="1875"/>
      <c r="BK6" s="1875"/>
      <c r="BL6" s="1875"/>
      <c r="BM6" s="679"/>
      <c r="BN6" s="1635"/>
      <c r="BO6" s="1635"/>
      <c r="BP6" s="1635"/>
      <c r="BQ6" s="1635"/>
      <c r="BR6" s="1635"/>
      <c r="BS6" s="680"/>
      <c r="BT6" s="1875"/>
      <c r="BU6" s="1875"/>
      <c r="BV6" s="1875"/>
      <c r="BW6" s="1875"/>
      <c r="BX6" s="1875"/>
      <c r="BY6" s="1875"/>
      <c r="BZ6" s="1875"/>
      <c r="CA6" s="1875"/>
      <c r="CB6" s="1875"/>
      <c r="CC6" s="1875"/>
      <c r="CD6" s="1875"/>
      <c r="CE6" s="1875"/>
      <c r="CF6" s="1875"/>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75"/>
      <c r="AZ7" s="1875"/>
      <c r="BA7" s="1875"/>
      <c r="BB7" s="1875"/>
      <c r="BC7" s="1875"/>
      <c r="BD7" s="1875"/>
      <c r="BE7" s="1875"/>
      <c r="BF7" s="1875"/>
      <c r="BG7" s="1875"/>
      <c r="BH7" s="1875"/>
      <c r="BI7" s="1875"/>
      <c r="BJ7" s="1875"/>
      <c r="BK7" s="1875"/>
      <c r="BL7" s="1875"/>
      <c r="BM7" s="681"/>
      <c r="BN7" s="1635"/>
      <c r="BO7" s="1635"/>
      <c r="BP7" s="1635"/>
      <c r="BQ7" s="1635"/>
      <c r="BR7" s="1635"/>
      <c r="BS7" s="682"/>
      <c r="BT7" s="1875"/>
      <c r="BU7" s="1875"/>
      <c r="BV7" s="1875"/>
      <c r="BW7" s="1875"/>
      <c r="BX7" s="1875"/>
      <c r="BY7" s="1875"/>
      <c r="BZ7" s="1875"/>
      <c r="CA7" s="1875"/>
      <c r="CB7" s="1875"/>
      <c r="CC7" s="1875"/>
      <c r="CD7" s="1875"/>
      <c r="CE7" s="1875"/>
      <c r="CF7" s="1875"/>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72">
        <f>取説・目次!AE17</f>
        <v>0</v>
      </c>
      <c r="AZ8" s="1873"/>
      <c r="BA8" s="1873"/>
      <c r="BB8" s="1873"/>
      <c r="BC8" s="1873"/>
      <c r="BD8" s="1873"/>
      <c r="BE8" s="1873"/>
      <c r="BF8" s="1873"/>
      <c r="BG8" s="1873"/>
      <c r="BH8" s="1873"/>
      <c r="BI8" s="1873"/>
      <c r="BJ8" s="1873"/>
      <c r="BK8" s="1873"/>
      <c r="BL8" s="1873"/>
      <c r="BM8" s="1873"/>
      <c r="BN8" s="1873"/>
      <c r="BO8" s="1873"/>
      <c r="BP8" s="1873"/>
      <c r="BQ8" s="1873"/>
      <c r="BR8" s="1873"/>
      <c r="BS8" s="1873"/>
      <c r="BT8" s="1873"/>
      <c r="BU8" s="1873"/>
      <c r="BV8" s="1873"/>
      <c r="BW8" s="1873"/>
      <c r="BX8" s="1873"/>
      <c r="BY8" s="1873"/>
      <c r="BZ8" s="1873"/>
      <c r="CA8" s="1873"/>
      <c r="CB8" s="1873"/>
      <c r="CC8" s="1873"/>
      <c r="CD8" s="1873"/>
      <c r="CE8" s="1873"/>
      <c r="CF8" s="1874"/>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748"/>
      <c r="AZ9" s="1749"/>
      <c r="BA9" s="1749"/>
      <c r="BB9" s="1749"/>
      <c r="BC9" s="1749"/>
      <c r="BD9" s="1749"/>
      <c r="BE9" s="1749"/>
      <c r="BF9" s="1749"/>
      <c r="BG9" s="1749"/>
      <c r="BH9" s="1749"/>
      <c r="BI9" s="1749"/>
      <c r="BJ9" s="1749"/>
      <c r="BK9" s="1749"/>
      <c r="BL9" s="1749"/>
      <c r="BM9" s="1749"/>
      <c r="BN9" s="1749"/>
      <c r="BO9" s="1749"/>
      <c r="BP9" s="1749"/>
      <c r="BQ9" s="1749"/>
      <c r="BR9" s="1749"/>
      <c r="BS9" s="1749"/>
      <c r="BT9" s="1749"/>
      <c r="BU9" s="1749"/>
      <c r="BV9" s="1749"/>
      <c r="BW9" s="1749"/>
      <c r="BX9" s="1749"/>
      <c r="BY9" s="1749"/>
      <c r="BZ9" s="1749"/>
      <c r="CA9" s="1749"/>
      <c r="CB9" s="1749"/>
      <c r="CC9" s="1749"/>
      <c r="CD9" s="1749"/>
      <c r="CE9" s="1749"/>
      <c r="CF9" s="1750"/>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57"/>
      <c r="AZ10" s="1858"/>
      <c r="BA10" s="1858"/>
      <c r="BB10" s="1858"/>
      <c r="BC10" s="1858"/>
      <c r="BD10" s="1858"/>
      <c r="BE10" s="1858"/>
      <c r="BF10" s="1858"/>
      <c r="BG10" s="1858"/>
      <c r="BH10" s="1858"/>
      <c r="BI10" s="1858"/>
      <c r="BJ10" s="1858"/>
      <c r="BK10" s="1858"/>
      <c r="BL10" s="1858"/>
      <c r="BM10" s="1858"/>
      <c r="BN10" s="1858"/>
      <c r="BO10" s="1858"/>
      <c r="BP10" s="1858"/>
      <c r="BQ10" s="1858"/>
      <c r="BR10" s="1858"/>
      <c r="BS10" s="1858"/>
      <c r="BT10" s="1858"/>
      <c r="BU10" s="1858"/>
      <c r="BV10" s="1858"/>
      <c r="BW10" s="1858"/>
      <c r="BX10" s="1858"/>
      <c r="BY10" s="1858"/>
      <c r="BZ10" s="1858"/>
      <c r="CA10" s="1858"/>
      <c r="CB10" s="1858"/>
      <c r="CC10" s="1858"/>
      <c r="CD10" s="1858"/>
      <c r="CE10" s="1858"/>
      <c r="CF10" s="1859"/>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69" t="str">
        <f>H16</f>
        <v>○○○○○○工事</v>
      </c>
      <c r="AZ11" s="1870"/>
      <c r="BA11" s="1870"/>
      <c r="BB11" s="1870"/>
      <c r="BC11" s="1870"/>
      <c r="BD11" s="1870"/>
      <c r="BE11" s="1870"/>
      <c r="BF11" s="1870"/>
      <c r="BG11" s="1870"/>
      <c r="BH11" s="1870"/>
      <c r="BI11" s="1870"/>
      <c r="BJ11" s="1870"/>
      <c r="BK11" s="1870"/>
      <c r="BL11" s="1870"/>
      <c r="BM11" s="1870"/>
      <c r="BN11" s="1870"/>
      <c r="BO11" s="1870"/>
      <c r="BP11" s="1870"/>
      <c r="BQ11" s="1870"/>
      <c r="BR11" s="1870"/>
      <c r="BS11" s="1870"/>
      <c r="BT11" s="1870"/>
      <c r="BU11" s="1870"/>
      <c r="BV11" s="1870"/>
      <c r="BW11" s="1870"/>
      <c r="BX11" s="1870"/>
      <c r="BY11" s="1870"/>
      <c r="BZ11" s="1870"/>
      <c r="CA11" s="1870"/>
      <c r="CB11" s="1870"/>
      <c r="CC11" s="1870"/>
      <c r="CD11" s="1870"/>
      <c r="CE11" s="1870"/>
      <c r="CF11" s="1871"/>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748"/>
      <c r="AZ12" s="1749"/>
      <c r="BA12" s="1749"/>
      <c r="BB12" s="1749"/>
      <c r="BC12" s="1749"/>
      <c r="BD12" s="1749"/>
      <c r="BE12" s="1749"/>
      <c r="BF12" s="1749"/>
      <c r="BG12" s="1749"/>
      <c r="BH12" s="1749"/>
      <c r="BI12" s="1749"/>
      <c r="BJ12" s="1749"/>
      <c r="BK12" s="1749"/>
      <c r="BL12" s="1749"/>
      <c r="BM12" s="1749"/>
      <c r="BN12" s="1749"/>
      <c r="BO12" s="1749"/>
      <c r="BP12" s="1749"/>
      <c r="BQ12" s="1749"/>
      <c r="BR12" s="1749"/>
      <c r="BS12" s="1749"/>
      <c r="BT12" s="1749"/>
      <c r="BU12" s="1749"/>
      <c r="BV12" s="1749"/>
      <c r="BW12" s="1749"/>
      <c r="BX12" s="1749"/>
      <c r="BY12" s="1749"/>
      <c r="BZ12" s="1749"/>
      <c r="CA12" s="1749"/>
      <c r="CB12" s="1749"/>
      <c r="CC12" s="1749"/>
      <c r="CD12" s="1749"/>
      <c r="CE12" s="1749"/>
      <c r="CF12" s="1750"/>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57">
        <f>取説・目次!AE28</f>
        <v>0</v>
      </c>
      <c r="AZ13" s="1858"/>
      <c r="BA13" s="1858"/>
      <c r="BB13" s="1858"/>
      <c r="BC13" s="1858"/>
      <c r="BD13" s="1858"/>
      <c r="BE13" s="1858"/>
      <c r="BF13" s="1858"/>
      <c r="BG13" s="1858"/>
      <c r="BH13" s="1858"/>
      <c r="BI13" s="1858"/>
      <c r="BJ13" s="1858"/>
      <c r="BK13" s="1858"/>
      <c r="BL13" s="1858"/>
      <c r="BM13" s="1858"/>
      <c r="BN13" s="1858"/>
      <c r="BO13" s="1858"/>
      <c r="BP13" s="1858"/>
      <c r="BQ13" s="1858"/>
      <c r="BR13" s="1858"/>
      <c r="BS13" s="1858"/>
      <c r="BT13" s="1858"/>
      <c r="BU13" s="1858"/>
      <c r="BV13" s="1858"/>
      <c r="BW13" s="1858"/>
      <c r="BX13" s="1858"/>
      <c r="BY13" s="1858"/>
      <c r="BZ13" s="1858"/>
      <c r="CA13" s="1858"/>
      <c r="CB13" s="1858"/>
      <c r="CC13" s="1858"/>
      <c r="CD13" s="1858"/>
      <c r="CE13" s="1858"/>
      <c r="CF13" s="1859"/>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65" t="s">
        <v>362</v>
      </c>
      <c r="AZ14" s="1866"/>
      <c r="BA14" s="1755">
        <f>取説・目次!AE26</f>
        <v>0</v>
      </c>
      <c r="BB14" s="1755"/>
      <c r="BC14" s="1755"/>
      <c r="BD14" s="1755"/>
      <c r="BE14" s="1755"/>
      <c r="BF14" s="1755"/>
      <c r="BG14" s="1755"/>
      <c r="BH14" s="1755"/>
      <c r="BI14" s="1755"/>
      <c r="BJ14" s="1755"/>
      <c r="BK14" s="1755"/>
      <c r="BL14" s="674"/>
      <c r="BM14" s="678"/>
      <c r="BN14" s="1635" t="s">
        <v>365</v>
      </c>
      <c r="BO14" s="1635"/>
      <c r="BP14" s="1635"/>
      <c r="BQ14" s="1635"/>
      <c r="BR14" s="1635"/>
      <c r="BS14" s="674"/>
      <c r="BT14" s="1860"/>
      <c r="BU14" s="1861"/>
      <c r="BV14" s="1861"/>
      <c r="BW14" s="1861"/>
      <c r="BX14" s="1861"/>
      <c r="BY14" s="1861"/>
      <c r="BZ14" s="1861"/>
      <c r="CA14" s="1861"/>
      <c r="CB14" s="1861"/>
      <c r="CC14" s="1861"/>
      <c r="CD14" s="1861"/>
      <c r="CE14" s="1861"/>
      <c r="CF14" s="1862"/>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10"/>
      <c r="AZ15" s="711"/>
      <c r="BA15" s="712"/>
      <c r="BB15" s="712"/>
      <c r="BC15" s="713"/>
      <c r="BD15" s="713"/>
      <c r="BE15" s="713"/>
      <c r="BF15" s="713"/>
      <c r="BG15" s="713"/>
      <c r="BH15" s="713"/>
      <c r="BI15" s="713"/>
      <c r="BJ15" s="713"/>
      <c r="BK15" s="712"/>
      <c r="BL15" s="714"/>
      <c r="BM15" s="679"/>
      <c r="BN15" s="1635"/>
      <c r="BO15" s="1635"/>
      <c r="BP15" s="1635"/>
      <c r="BQ15" s="1635"/>
      <c r="BR15" s="1635"/>
      <c r="BS15" s="695"/>
      <c r="BT15" s="679"/>
      <c r="BU15" s="1864">
        <f>取説・目次!AE25</f>
        <v>0</v>
      </c>
      <c r="BV15" s="1864"/>
      <c r="BW15" s="1864"/>
      <c r="BX15" s="1864"/>
      <c r="BY15" s="1864"/>
      <c r="BZ15" s="1864"/>
      <c r="CA15" s="1864"/>
      <c r="CB15" s="1864"/>
      <c r="CC15" s="1864"/>
      <c r="CD15" s="1864"/>
      <c r="CE15" s="1864"/>
      <c r="CF15" s="680"/>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67" t="s">
        <v>363</v>
      </c>
      <c r="AZ16" s="1868"/>
      <c r="BA16" s="1863">
        <f>取説・目次!AH26</f>
        <v>0</v>
      </c>
      <c r="BB16" s="1863"/>
      <c r="BC16" s="1863"/>
      <c r="BD16" s="1863"/>
      <c r="BE16" s="1863"/>
      <c r="BF16" s="1863"/>
      <c r="BG16" s="1863"/>
      <c r="BH16" s="1863"/>
      <c r="BI16" s="1863"/>
      <c r="BJ16" s="1863"/>
      <c r="BK16" s="1863"/>
      <c r="BL16" s="715"/>
      <c r="BM16" s="681"/>
      <c r="BN16" s="1635"/>
      <c r="BO16" s="1635"/>
      <c r="BP16" s="1635"/>
      <c r="BQ16" s="1635"/>
      <c r="BR16" s="1635"/>
      <c r="BS16" s="682"/>
      <c r="BT16" s="1854"/>
      <c r="BU16" s="1855"/>
      <c r="BV16" s="1855"/>
      <c r="BW16" s="1855"/>
      <c r="BX16" s="1855"/>
      <c r="BY16" s="1855"/>
      <c r="BZ16" s="1855"/>
      <c r="CA16" s="1855"/>
      <c r="CB16" s="1855"/>
      <c r="CC16" s="1855"/>
      <c r="CD16" s="1855"/>
      <c r="CE16" s="1855"/>
      <c r="CF16" s="1856"/>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RIGHT(取説・目次!AE22,2)</f>
        <v/>
      </c>
      <c r="BJ20" s="1661"/>
      <c r="BK20" s="1661">
        <f>取説・目次!AE23</f>
        <v>0</v>
      </c>
      <c r="BL20" s="1661"/>
      <c r="BM20" s="1661"/>
      <c r="BN20" s="1675">
        <f>取説・目次!AF23</f>
        <v>0</v>
      </c>
      <c r="BO20" s="1675"/>
      <c r="BP20" s="1675"/>
      <c r="BQ20" s="1675" t="s">
        <v>359</v>
      </c>
      <c r="BR20" s="1758">
        <f>取説・目次!AH23</f>
        <v>0</v>
      </c>
      <c r="BS20" s="1758"/>
      <c r="BT20" s="1758"/>
      <c r="BU20" s="1758"/>
      <c r="BV20" s="1685" t="s">
        <v>360</v>
      </c>
      <c r="BW20" s="1667">
        <f>取説・目次!AE24</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取説・目次!AL31</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取説・目次!AE29</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取説・目次!AE32</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取説・目次!AE33</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AC14"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取説・目次!AE17</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取説・目次!AE15</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取説・目次!AE18&amp;"　"&amp;取説・目次!AE20</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取説・目次!AE22&amp;"許可"&amp;IF(取説・目次!AE23="特定","（特-",IF(取説・目次!AE23="一般","（般-",))&amp;取説・目次!AF23&amp;"）第"&amp;取説・目次!AH23&amp;"号"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取説・目次!AE28</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取説・目次!AE27</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C14"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取説・目次!AL15</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取説・目次!AL20</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取説・目次!AL17</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取説・目次!AL28</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取説・目次!AL26</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取説・目次!AL25</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取説・目次!AO26</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RIGHT(取説・目次!AL22,2)</f>
        <v/>
      </c>
      <c r="BJ20" s="1661"/>
      <c r="BK20" s="1661">
        <f>取説・目次!AL23</f>
        <v>0</v>
      </c>
      <c r="BL20" s="1661"/>
      <c r="BM20" s="1661"/>
      <c r="BN20" s="1675">
        <f>取説・目次!AM23</f>
        <v>0</v>
      </c>
      <c r="BO20" s="1675"/>
      <c r="BP20" s="1675"/>
      <c r="BQ20" s="1675" t="s">
        <v>359</v>
      </c>
      <c r="BR20" s="1758">
        <f>取説・目次!AO23</f>
        <v>0</v>
      </c>
      <c r="BS20" s="1758"/>
      <c r="BT20" s="1758"/>
      <c r="BU20" s="1758"/>
      <c r="BV20" s="1685" t="s">
        <v>360</v>
      </c>
      <c r="BW20" s="1667">
        <f>取説・目次!AL24</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取説・目次!AL31</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取説・目次!AL29</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取説・目次!AL32</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取説・目次!AL33</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AJ14"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取説・目次!AL17</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取説・目次!AL15</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取説・目次!AL18&amp;"　"&amp;取説・目次!AL20</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取説・目次!AL22&amp;"許可"&amp;IF(取説・目次!AL23="特定","（特-",IF(取説・目次!AL23="一般","（般-",))&amp;取説・目次!AM23&amp;"）第"&amp;取説・目次!AO23&amp;"号"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取説・目次!AL28</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取説・目次!AL27</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J14"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取説・目次!AS15</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取説・目次!AS20</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取説・目次!AS17</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取説・目次!AS28</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取説・目次!AS26</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取説・目次!AS25</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取説・目次!AV26</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RIGHT(取説・目次!AS22,2)</f>
        <v/>
      </c>
      <c r="BJ20" s="1661"/>
      <c r="BK20" s="1661">
        <f>取説・目次!AS23</f>
        <v>0</v>
      </c>
      <c r="BL20" s="1661"/>
      <c r="BM20" s="1661"/>
      <c r="BN20" s="1675">
        <f>取説・目次!AT23</f>
        <v>0</v>
      </c>
      <c r="BO20" s="1675"/>
      <c r="BP20" s="1675"/>
      <c r="BQ20" s="1675" t="s">
        <v>359</v>
      </c>
      <c r="BR20" s="1758">
        <f>取説・目次!AV23</f>
        <v>0</v>
      </c>
      <c r="BS20" s="1758"/>
      <c r="BT20" s="1758"/>
      <c r="BU20" s="1758"/>
      <c r="BV20" s="1685" t="s">
        <v>360</v>
      </c>
      <c r="BW20" s="1667">
        <f>取説・目次!AS24</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取説・目次!AS31</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取説・目次!AS29</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取説・目次!AS32</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取説・目次!AS33</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AQ14"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取説・目次!AS17</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取説・目次!AS15</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取説・目次!AS18&amp;"　"&amp;取説・目次!AS20</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取説・目次!AS22&amp;"許可"&amp;IF(取説・目次!AS23="特定","（特-",IF(取説・目次!AS23="一般","（般-",))&amp;取説・目次!AT23&amp;"）第"&amp;取説・目次!AV23&amp;"号"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取説・目次!AS28</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取説・目次!AS27</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Q14"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F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取説・目次!Q36</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取説・目次!Q41</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取説・目次!Q38</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取説・目次!Q49</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取説・目次!Q47</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取説・目次!Q46</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取説・目次!T47</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RIGHT(取説・目次!Q43,2)</f>
        <v/>
      </c>
      <c r="BJ20" s="1661"/>
      <c r="BK20" s="1661">
        <f>取説・目次!Q44</f>
        <v>0</v>
      </c>
      <c r="BL20" s="1661"/>
      <c r="BM20" s="1661"/>
      <c r="BN20" s="1675">
        <f>取説・目次!R44</f>
        <v>0</v>
      </c>
      <c r="BO20" s="1675"/>
      <c r="BP20" s="1675"/>
      <c r="BQ20" s="1675" t="s">
        <v>359</v>
      </c>
      <c r="BR20" s="1758">
        <f>取説・目次!T44</f>
        <v>0</v>
      </c>
      <c r="BS20" s="1758"/>
      <c r="BT20" s="1758"/>
      <c r="BU20" s="1758"/>
      <c r="BV20" s="1685" t="s">
        <v>360</v>
      </c>
      <c r="BW20" s="1667">
        <f>取説・目次!Q45</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639">
        <f>取説・目次!Q52</f>
        <v>0</v>
      </c>
      <c r="BW34" s="1639"/>
      <c r="BX34" s="1639"/>
      <c r="BY34" s="1639"/>
      <c r="BZ34" s="1639"/>
      <c r="CA34" s="1639"/>
      <c r="CB34" s="1639"/>
      <c r="CC34" s="1639"/>
      <c r="CD34" s="1639"/>
      <c r="CE34" s="1639"/>
      <c r="CF34" s="1639"/>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639"/>
      <c r="BW35" s="1639"/>
      <c r="BX35" s="1639"/>
      <c r="BY35" s="1639"/>
      <c r="BZ35" s="1639"/>
      <c r="CA35" s="1639"/>
      <c r="CB35" s="1639"/>
      <c r="CC35" s="1639"/>
      <c r="CD35" s="1639"/>
      <c r="CE35" s="1639"/>
      <c r="CF35" s="1639"/>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729">
        <f>取説・目次!Q50</f>
        <v>0</v>
      </c>
      <c r="BE38" s="1729"/>
      <c r="BF38" s="1729"/>
      <c r="BG38" s="1729"/>
      <c r="BH38" s="1729"/>
      <c r="BI38" s="1729"/>
      <c r="BJ38" s="1729"/>
      <c r="BK38" s="1876"/>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730"/>
      <c r="BE39" s="1730"/>
      <c r="BF39" s="1730"/>
      <c r="BG39" s="1730"/>
      <c r="BH39" s="1730"/>
      <c r="BI39" s="1730"/>
      <c r="BJ39" s="1730"/>
      <c r="BK39" s="1877"/>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639">
        <f>取説・目次!Q53</f>
        <v>0</v>
      </c>
      <c r="BW40" s="1639"/>
      <c r="BX40" s="1639"/>
      <c r="BY40" s="1639"/>
      <c r="BZ40" s="1639"/>
      <c r="CA40" s="1639"/>
      <c r="CB40" s="1639"/>
      <c r="CC40" s="1639"/>
      <c r="CD40" s="1639"/>
      <c r="CE40" s="1639"/>
      <c r="CF40" s="1639"/>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639"/>
      <c r="BW41" s="1639"/>
      <c r="BX41" s="1639"/>
      <c r="BY41" s="1639"/>
      <c r="BZ41" s="1639"/>
      <c r="CA41" s="1639"/>
      <c r="CB41" s="1639"/>
      <c r="CC41" s="1639"/>
      <c r="CD41" s="1639"/>
      <c r="CE41" s="1639"/>
      <c r="CF41" s="1639"/>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95">
        <f>取説・目次!Q54</f>
        <v>0</v>
      </c>
      <c r="BW44" s="1695"/>
      <c r="BX44" s="1695"/>
      <c r="BY44" s="1695"/>
      <c r="BZ44" s="1695"/>
      <c r="CA44" s="1695"/>
      <c r="CB44" s="1695"/>
      <c r="CC44" s="1695"/>
      <c r="CD44" s="1695"/>
      <c r="CE44" s="1695"/>
      <c r="CF44" s="1695"/>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95"/>
      <c r="BW45" s="1695"/>
      <c r="BX45" s="1695"/>
      <c r="BY45" s="1695"/>
      <c r="BZ45" s="1695"/>
      <c r="CA45" s="1695"/>
      <c r="CB45" s="1695"/>
      <c r="CC45" s="1695"/>
      <c r="CD45" s="1695"/>
      <c r="CE45" s="1695"/>
      <c r="CF45" s="1695"/>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O35"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取説・目次!Q38</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取説・目次!Q36</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取説・目次!Q39&amp;"　"&amp;取説・目次!Q41</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取説・目次!Q43&amp;"許可"&amp;IF(取説・目次!Q44="特定","（特-",IF(取説・目次!Q44="一般","（般-",))&amp;取説・目次!R44&amp;"）第"&amp;取説・目次!T44&amp;"号"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取説・目次!Q49</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取説・目次!Q48</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O35"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取説・目次!X36</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取説・目次!X41</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取説・目次!X38</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取説・目次!X49</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取説・目次!X47</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取説・目次!AE46</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取説・目次!AA47</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RIGHT(取説・目次!X43,2)</f>
        <v/>
      </c>
      <c r="BJ20" s="1661"/>
      <c r="BK20" s="1661">
        <f>取説・目次!X44</f>
        <v>0</v>
      </c>
      <c r="BL20" s="1661"/>
      <c r="BM20" s="1661"/>
      <c r="BN20" s="1675">
        <f>取説・目次!Y44</f>
        <v>0</v>
      </c>
      <c r="BO20" s="1675"/>
      <c r="BP20" s="1675"/>
      <c r="BQ20" s="1675" t="s">
        <v>359</v>
      </c>
      <c r="BR20" s="1758">
        <f>取説・目次!AA44</f>
        <v>0</v>
      </c>
      <c r="BS20" s="1758"/>
      <c r="BT20" s="1758"/>
      <c r="BU20" s="1758"/>
      <c r="BV20" s="1685" t="s">
        <v>360</v>
      </c>
      <c r="BW20" s="1667">
        <f>取説・目次!X45</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879"/>
      <c r="BF31" s="1879"/>
      <c r="BG31" s="1879"/>
      <c r="BH31" s="1879"/>
      <c r="BI31" s="1879"/>
      <c r="BJ31" s="1879"/>
      <c r="BK31" s="1879"/>
      <c r="BL31" s="1880"/>
      <c r="BM31" s="1880"/>
      <c r="BN31" s="1880"/>
      <c r="BO31" s="1880"/>
      <c r="BP31" s="1880"/>
      <c r="BQ31" s="1880"/>
      <c r="BR31" s="1880"/>
      <c r="BS31" s="1880"/>
      <c r="BT31" s="1880"/>
      <c r="BU31" s="1880"/>
      <c r="BV31" s="1880"/>
      <c r="BW31" s="1880"/>
      <c r="BX31" s="1880"/>
      <c r="BY31" s="1880"/>
      <c r="BZ31" s="1880"/>
      <c r="CA31" s="1880"/>
      <c r="CB31" s="1880"/>
      <c r="CC31" s="1880"/>
      <c r="CD31" s="1880"/>
      <c r="CE31" s="1880"/>
      <c r="CF31" s="1880"/>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879"/>
      <c r="BF32" s="1879"/>
      <c r="BG32" s="1879"/>
      <c r="BH32" s="1879"/>
      <c r="BI32" s="1879"/>
      <c r="BJ32" s="1879"/>
      <c r="BK32" s="1879"/>
      <c r="BL32" s="1880"/>
      <c r="BM32" s="1880"/>
      <c r="BN32" s="1880"/>
      <c r="BO32" s="1880"/>
      <c r="BP32" s="1880"/>
      <c r="BQ32" s="1880"/>
      <c r="BR32" s="1880"/>
      <c r="BS32" s="1880"/>
      <c r="BT32" s="1880"/>
      <c r="BU32" s="1880"/>
      <c r="BV32" s="1880"/>
      <c r="BW32" s="1880"/>
      <c r="BX32" s="1880"/>
      <c r="BY32" s="1880"/>
      <c r="BZ32" s="1880"/>
      <c r="CA32" s="1880"/>
      <c r="CB32" s="1880"/>
      <c r="CC32" s="1880"/>
      <c r="CD32" s="1880"/>
      <c r="CE32" s="1880"/>
      <c r="CF32" s="1880"/>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取説・目次!X52</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878"/>
      <c r="BW36" s="1878"/>
      <c r="BX36" s="1878"/>
      <c r="BY36" s="1878"/>
      <c r="BZ36" s="1878"/>
      <c r="CA36" s="1878"/>
      <c r="CB36" s="1878"/>
      <c r="CC36" s="1878"/>
      <c r="CD36" s="1878"/>
      <c r="CE36" s="1878"/>
      <c r="CF36" s="1878"/>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878"/>
      <c r="BW37" s="1878"/>
      <c r="BX37" s="1878"/>
      <c r="BY37" s="1878"/>
      <c r="BZ37" s="1878"/>
      <c r="CA37" s="1878"/>
      <c r="CB37" s="1878"/>
      <c r="CC37" s="1878"/>
      <c r="CD37" s="1878"/>
      <c r="CE37" s="1878"/>
      <c r="CF37" s="1878"/>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取説・目次!X50</f>
        <v>0</v>
      </c>
      <c r="BE38" s="1675"/>
      <c r="BF38" s="1675"/>
      <c r="BG38" s="1675"/>
      <c r="BH38" s="1675"/>
      <c r="BI38" s="1675"/>
      <c r="BJ38" s="1675"/>
      <c r="BK38" s="1685"/>
      <c r="BL38" s="554"/>
      <c r="BM38" s="1650" t="s">
        <v>346</v>
      </c>
      <c r="BN38" s="1650"/>
      <c r="BO38" s="1650"/>
      <c r="BP38" s="1650"/>
      <c r="BQ38" s="1650"/>
      <c r="BR38" s="1650"/>
      <c r="BS38" s="1650"/>
      <c r="BT38" s="1650"/>
      <c r="BU38" s="1650"/>
      <c r="BV38" s="1878"/>
      <c r="BW38" s="1878"/>
      <c r="BX38" s="1878"/>
      <c r="BY38" s="1878"/>
      <c r="BZ38" s="1878"/>
      <c r="CA38" s="1878"/>
      <c r="CB38" s="1878"/>
      <c r="CC38" s="1878"/>
      <c r="CD38" s="1878"/>
      <c r="CE38" s="1878"/>
      <c r="CF38" s="1878"/>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878"/>
      <c r="BW39" s="1878"/>
      <c r="BX39" s="1878"/>
      <c r="BY39" s="1878"/>
      <c r="BZ39" s="1878"/>
      <c r="CA39" s="1878"/>
      <c r="CB39" s="1878"/>
      <c r="CC39" s="1878"/>
      <c r="CD39" s="1878"/>
      <c r="CE39" s="1878"/>
      <c r="CF39" s="1878"/>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取説・目次!X53</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878"/>
      <c r="BW42" s="1878"/>
      <c r="BX42" s="1878"/>
      <c r="BY42" s="1878"/>
      <c r="BZ42" s="1878"/>
      <c r="CA42" s="1878"/>
      <c r="CB42" s="1878"/>
      <c r="CC42" s="1878"/>
      <c r="CD42" s="1878"/>
      <c r="CE42" s="1878"/>
      <c r="CF42" s="1878"/>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878"/>
      <c r="BW43" s="1878"/>
      <c r="BX43" s="1878"/>
      <c r="BY43" s="1878"/>
      <c r="BZ43" s="1878"/>
      <c r="CA43" s="1878"/>
      <c r="CB43" s="1878"/>
      <c r="CC43" s="1878"/>
      <c r="CD43" s="1878"/>
      <c r="CE43" s="1878"/>
      <c r="CF43" s="1878"/>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取説・目次!X54</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V35"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取説・目次!X38</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取説・目次!X36</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取説・目次!X39&amp;"　"&amp;取説・目次!X41</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取説・目次!X43&amp;"許可"&amp;IF(取説・目次!X44="特定","（特-",IF(取説・目次!X44="一般","（般-",))&amp;取説・目次!Y44&amp;"）第"&amp;取説・目次!AA44&amp;"号"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取説・目次!X49</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取説・目次!X48</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V35"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取説・目次!AE36</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取説・目次!AE41</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取説・目次!AE38</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取説・目次!AE49</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取説・目次!AE47</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取説・目次!AE46</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取説・目次!AH47</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RIGHT(取説・目次!AE43,2)</f>
        <v/>
      </c>
      <c r="BJ20" s="1661"/>
      <c r="BK20" s="1661">
        <f>取説・目次!AE44</f>
        <v>0</v>
      </c>
      <c r="BL20" s="1661"/>
      <c r="BM20" s="1661"/>
      <c r="BN20" s="1675">
        <f>取説・目次!AF44</f>
        <v>0</v>
      </c>
      <c r="BO20" s="1675"/>
      <c r="BP20" s="1675"/>
      <c r="BQ20" s="1675" t="s">
        <v>359</v>
      </c>
      <c r="BR20" s="1758">
        <f>取説・目次!AH44</f>
        <v>0</v>
      </c>
      <c r="BS20" s="1758"/>
      <c r="BT20" s="1758"/>
      <c r="BU20" s="1758"/>
      <c r="BV20" s="1685" t="s">
        <v>360</v>
      </c>
      <c r="BW20" s="1667">
        <f>取説・目次!AE45</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取説・目次!AE52</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取説・目次!AE50</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取説・目次!AE53</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取説・目次!AE54</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AC35"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取説・目次!AE38</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取説・目次!AE36</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取説・目次!AE39&amp;"　"&amp;取説・目次!AE41</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取説・目次!AE43&amp;"許可"&amp;IF(取説・目次!AE44="特定","（特-",IF(取説・目次!AE44="一般","（般-",))&amp;取説・目次!AF44&amp;"）第"&amp;取説・目次!AH44&amp;"号"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取説・目次!AL49</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取説・目次!AE48</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C35"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zoomScale="80" zoomScaleNormal="100" zoomScaleSheetLayoutView="80"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取説・目次!AL36</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取説・目次!AL41</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取説・目次!AL38</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取説・目次!AL49</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取説・目次!AL47</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取説・目次!AL46</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取説・目次!AO47</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RIGHT(取説・目次!AL43,2)</f>
        <v/>
      </c>
      <c r="BJ20" s="1661"/>
      <c r="BK20" s="1661">
        <f>取説・目次!AL44</f>
        <v>0</v>
      </c>
      <c r="BL20" s="1661"/>
      <c r="BM20" s="1661"/>
      <c r="BN20" s="1675">
        <f>取説・目次!AM44</f>
        <v>0</v>
      </c>
      <c r="BO20" s="1675"/>
      <c r="BP20" s="1675"/>
      <c r="BQ20" s="1675" t="s">
        <v>359</v>
      </c>
      <c r="BR20" s="1758">
        <f>取説・目次!AO44</f>
        <v>0</v>
      </c>
      <c r="BS20" s="1758"/>
      <c r="BT20" s="1758"/>
      <c r="BU20" s="1758"/>
      <c r="BV20" s="1685" t="s">
        <v>360</v>
      </c>
      <c r="BW20" s="1667">
        <f>取説・目次!AL45</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取説・目次!AL52</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取説・目次!AL50</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取説・目次!AL53</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取説・目次!AL54</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AJ35"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取説・目次!AL38</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取説・目次!AL36</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取説・目次!AL39&amp;"　"&amp;取説・目次!AL41</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取説・目次!AL43&amp;"許可"&amp;IF(取説・目次!AL44="特定","（特-",IF(取説・目次!AL44="一般","（般-",))&amp;取説・目次!AM44&amp;"）第"&amp;取説・目次!AO44&amp;"号"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取説・目次!AL49</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取説・目次!AL48</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J35"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F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取説・目次!AS36</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取説・目次!AS41</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取説・目次!AS38</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取説・目次!AS49</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84" t="s">
        <v>362</v>
      </c>
      <c r="AZ14" s="1885"/>
      <c r="BA14" s="1881">
        <f>取説・目次!AS47</f>
        <v>0</v>
      </c>
      <c r="BB14" s="1881"/>
      <c r="BC14" s="1881"/>
      <c r="BD14" s="1881"/>
      <c r="BE14" s="1881"/>
      <c r="BF14" s="1881"/>
      <c r="BG14" s="1881"/>
      <c r="BH14" s="1881"/>
      <c r="BI14" s="1881"/>
      <c r="BJ14" s="1881"/>
      <c r="BK14" s="1881"/>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689"/>
      <c r="AZ15" s="690"/>
      <c r="BA15" s="691"/>
      <c r="BB15" s="691"/>
      <c r="BC15" s="692"/>
      <c r="BD15" s="692"/>
      <c r="BE15" s="692"/>
      <c r="BF15" s="692"/>
      <c r="BG15" s="692"/>
      <c r="BH15" s="692"/>
      <c r="BI15" s="692"/>
      <c r="BJ15" s="692"/>
      <c r="BK15" s="691"/>
      <c r="BL15" s="677"/>
      <c r="BM15" s="685"/>
      <c r="BN15" s="1833"/>
      <c r="BO15" s="1833"/>
      <c r="BP15" s="1833"/>
      <c r="BQ15" s="1833"/>
      <c r="BR15" s="1833"/>
      <c r="BS15" s="693"/>
      <c r="BT15" s="685"/>
      <c r="BU15" s="1883">
        <f>取説・目次!AS46</f>
        <v>0</v>
      </c>
      <c r="BV15" s="1883"/>
      <c r="BW15" s="1883"/>
      <c r="BX15" s="1883"/>
      <c r="BY15" s="1883"/>
      <c r="BZ15" s="1883"/>
      <c r="CA15" s="1883"/>
      <c r="CB15" s="1883"/>
      <c r="CC15" s="1883"/>
      <c r="CD15" s="1883"/>
      <c r="CE15" s="1883"/>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86" t="s">
        <v>363</v>
      </c>
      <c r="AZ16" s="1887"/>
      <c r="BA16" s="1882">
        <f>取説・目次!AV47</f>
        <v>0</v>
      </c>
      <c r="BB16" s="1882"/>
      <c r="BC16" s="1882"/>
      <c r="BD16" s="1882"/>
      <c r="BE16" s="1882"/>
      <c r="BF16" s="1882"/>
      <c r="BG16" s="1882"/>
      <c r="BH16" s="1882"/>
      <c r="BI16" s="1882"/>
      <c r="BJ16" s="1882"/>
      <c r="BK16" s="1882"/>
      <c r="BL16" s="694"/>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RIGHT(取説・目次!AS43,2)</f>
        <v/>
      </c>
      <c r="BJ20" s="1661"/>
      <c r="BK20" s="1661">
        <f>取説・目次!AS44</f>
        <v>0</v>
      </c>
      <c r="BL20" s="1661"/>
      <c r="BM20" s="1661"/>
      <c r="BN20" s="1675">
        <f>取説・目次!AT44</f>
        <v>0</v>
      </c>
      <c r="BO20" s="1675"/>
      <c r="BP20" s="1675"/>
      <c r="BQ20" s="1675" t="s">
        <v>359</v>
      </c>
      <c r="BR20" s="1758">
        <f>取説・目次!AV44</f>
        <v>0</v>
      </c>
      <c r="BS20" s="1758"/>
      <c r="BT20" s="1758"/>
      <c r="BU20" s="1758"/>
      <c r="BV20" s="1685" t="s">
        <v>360</v>
      </c>
      <c r="BW20" s="1667">
        <f>取説・目次!AS45</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取説・目次!AS52</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取説・目次!AS50</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取説・目次!AS53</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取説・目次!AS54</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AQ35"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取説・目次!AS38</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取説・目次!AS36</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取説・目次!AS39&amp;"　"&amp;取説・目次!AS41</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取説・目次!AS43&amp;"許可"&amp;IF(取説・目次!AS44="特定","（特-",IF(取説・目次!AS44="一般","（般-",))&amp;取説・目次!AT44&amp;"）第"&amp;取説・目次!AV44&amp;"号"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取説・目次!AS49</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取説・目次!AS48</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Q35"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75">
        <f>取説・目次!Q57</f>
        <v>0</v>
      </c>
      <c r="AZ5" s="1875"/>
      <c r="BA5" s="1875"/>
      <c r="BB5" s="1875"/>
      <c r="BC5" s="1875"/>
      <c r="BD5" s="1875"/>
      <c r="BE5" s="1875"/>
      <c r="BF5" s="1875"/>
      <c r="BG5" s="1875"/>
      <c r="BH5" s="1875"/>
      <c r="BI5" s="1875"/>
      <c r="BJ5" s="1875"/>
      <c r="BK5" s="1875"/>
      <c r="BL5" s="1875"/>
      <c r="BM5" s="678"/>
      <c r="BN5" s="1635" t="s">
        <v>313</v>
      </c>
      <c r="BO5" s="1635"/>
      <c r="BP5" s="1635"/>
      <c r="BQ5" s="1635"/>
      <c r="BR5" s="1635"/>
      <c r="BS5" s="674"/>
      <c r="BT5" s="1875">
        <f>取説・目次!Q62</f>
        <v>0</v>
      </c>
      <c r="BU5" s="1875"/>
      <c r="BV5" s="1875"/>
      <c r="BW5" s="1875"/>
      <c r="BX5" s="1875"/>
      <c r="BY5" s="1875"/>
      <c r="BZ5" s="1875"/>
      <c r="CA5" s="1875"/>
      <c r="CB5" s="1875"/>
      <c r="CC5" s="1875"/>
      <c r="CD5" s="1875"/>
      <c r="CE5" s="1875"/>
      <c r="CF5" s="1875"/>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75"/>
      <c r="AZ6" s="1875"/>
      <c r="BA6" s="1875"/>
      <c r="BB6" s="1875"/>
      <c r="BC6" s="1875"/>
      <c r="BD6" s="1875"/>
      <c r="BE6" s="1875"/>
      <c r="BF6" s="1875"/>
      <c r="BG6" s="1875"/>
      <c r="BH6" s="1875"/>
      <c r="BI6" s="1875"/>
      <c r="BJ6" s="1875"/>
      <c r="BK6" s="1875"/>
      <c r="BL6" s="1875"/>
      <c r="BM6" s="679"/>
      <c r="BN6" s="1635"/>
      <c r="BO6" s="1635"/>
      <c r="BP6" s="1635"/>
      <c r="BQ6" s="1635"/>
      <c r="BR6" s="1635"/>
      <c r="BS6" s="680"/>
      <c r="BT6" s="1875"/>
      <c r="BU6" s="1875"/>
      <c r="BV6" s="1875"/>
      <c r="BW6" s="1875"/>
      <c r="BX6" s="1875"/>
      <c r="BY6" s="1875"/>
      <c r="BZ6" s="1875"/>
      <c r="CA6" s="1875"/>
      <c r="CB6" s="1875"/>
      <c r="CC6" s="1875"/>
      <c r="CD6" s="1875"/>
      <c r="CE6" s="1875"/>
      <c r="CF6" s="1875"/>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75"/>
      <c r="AZ7" s="1875"/>
      <c r="BA7" s="1875"/>
      <c r="BB7" s="1875"/>
      <c r="BC7" s="1875"/>
      <c r="BD7" s="1875"/>
      <c r="BE7" s="1875"/>
      <c r="BF7" s="1875"/>
      <c r="BG7" s="1875"/>
      <c r="BH7" s="1875"/>
      <c r="BI7" s="1875"/>
      <c r="BJ7" s="1875"/>
      <c r="BK7" s="1875"/>
      <c r="BL7" s="1875"/>
      <c r="BM7" s="681"/>
      <c r="BN7" s="1635"/>
      <c r="BO7" s="1635"/>
      <c r="BP7" s="1635"/>
      <c r="BQ7" s="1635"/>
      <c r="BR7" s="1635"/>
      <c r="BS7" s="682"/>
      <c r="BT7" s="1875"/>
      <c r="BU7" s="1875"/>
      <c r="BV7" s="1875"/>
      <c r="BW7" s="1875"/>
      <c r="BX7" s="1875"/>
      <c r="BY7" s="1875"/>
      <c r="BZ7" s="1875"/>
      <c r="CA7" s="1875"/>
      <c r="CB7" s="1875"/>
      <c r="CC7" s="1875"/>
      <c r="CD7" s="1875"/>
      <c r="CE7" s="1875"/>
      <c r="CF7" s="1875"/>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72">
        <f>取説・目次!Q59</f>
        <v>0</v>
      </c>
      <c r="AZ8" s="1873"/>
      <c r="BA8" s="1873"/>
      <c r="BB8" s="1873"/>
      <c r="BC8" s="1873"/>
      <c r="BD8" s="1873"/>
      <c r="BE8" s="1873"/>
      <c r="BF8" s="1873"/>
      <c r="BG8" s="1873"/>
      <c r="BH8" s="1873"/>
      <c r="BI8" s="1873"/>
      <c r="BJ8" s="1873"/>
      <c r="BK8" s="1873"/>
      <c r="BL8" s="1873"/>
      <c r="BM8" s="1873"/>
      <c r="BN8" s="1873"/>
      <c r="BO8" s="1873"/>
      <c r="BP8" s="1873"/>
      <c r="BQ8" s="1873"/>
      <c r="BR8" s="1873"/>
      <c r="BS8" s="1873"/>
      <c r="BT8" s="1873"/>
      <c r="BU8" s="1873"/>
      <c r="BV8" s="1873"/>
      <c r="BW8" s="1873"/>
      <c r="BX8" s="1873"/>
      <c r="BY8" s="1873"/>
      <c r="BZ8" s="1873"/>
      <c r="CA8" s="1873"/>
      <c r="CB8" s="1873"/>
      <c r="CC8" s="1873"/>
      <c r="CD8" s="1873"/>
      <c r="CE8" s="1873"/>
      <c r="CF8" s="1874"/>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748"/>
      <c r="AZ9" s="1749"/>
      <c r="BA9" s="1749"/>
      <c r="BB9" s="1749"/>
      <c r="BC9" s="1749"/>
      <c r="BD9" s="1749"/>
      <c r="BE9" s="1749"/>
      <c r="BF9" s="1749"/>
      <c r="BG9" s="1749"/>
      <c r="BH9" s="1749"/>
      <c r="BI9" s="1749"/>
      <c r="BJ9" s="1749"/>
      <c r="BK9" s="1749"/>
      <c r="BL9" s="1749"/>
      <c r="BM9" s="1749"/>
      <c r="BN9" s="1749"/>
      <c r="BO9" s="1749"/>
      <c r="BP9" s="1749"/>
      <c r="BQ9" s="1749"/>
      <c r="BR9" s="1749"/>
      <c r="BS9" s="1749"/>
      <c r="BT9" s="1749"/>
      <c r="BU9" s="1749"/>
      <c r="BV9" s="1749"/>
      <c r="BW9" s="1749"/>
      <c r="BX9" s="1749"/>
      <c r="BY9" s="1749"/>
      <c r="BZ9" s="1749"/>
      <c r="CA9" s="1749"/>
      <c r="CB9" s="1749"/>
      <c r="CC9" s="1749"/>
      <c r="CD9" s="1749"/>
      <c r="CE9" s="1749"/>
      <c r="CF9" s="1750"/>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57"/>
      <c r="AZ10" s="1858"/>
      <c r="BA10" s="1858"/>
      <c r="BB10" s="1858"/>
      <c r="BC10" s="1858"/>
      <c r="BD10" s="1858"/>
      <c r="BE10" s="1858"/>
      <c r="BF10" s="1858"/>
      <c r="BG10" s="1858"/>
      <c r="BH10" s="1858"/>
      <c r="BI10" s="1858"/>
      <c r="BJ10" s="1858"/>
      <c r="BK10" s="1858"/>
      <c r="BL10" s="1858"/>
      <c r="BM10" s="1858"/>
      <c r="BN10" s="1858"/>
      <c r="BO10" s="1858"/>
      <c r="BP10" s="1858"/>
      <c r="BQ10" s="1858"/>
      <c r="BR10" s="1858"/>
      <c r="BS10" s="1858"/>
      <c r="BT10" s="1858"/>
      <c r="BU10" s="1858"/>
      <c r="BV10" s="1858"/>
      <c r="BW10" s="1858"/>
      <c r="BX10" s="1858"/>
      <c r="BY10" s="1858"/>
      <c r="BZ10" s="1858"/>
      <c r="CA10" s="1858"/>
      <c r="CB10" s="1858"/>
      <c r="CC10" s="1858"/>
      <c r="CD10" s="1858"/>
      <c r="CE10" s="1858"/>
      <c r="CF10" s="1859"/>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69" t="str">
        <f>H16</f>
        <v>○○○○○○工事</v>
      </c>
      <c r="AZ11" s="1870"/>
      <c r="BA11" s="1870"/>
      <c r="BB11" s="1870"/>
      <c r="BC11" s="1870"/>
      <c r="BD11" s="1870"/>
      <c r="BE11" s="1870"/>
      <c r="BF11" s="1870"/>
      <c r="BG11" s="1870"/>
      <c r="BH11" s="1870"/>
      <c r="BI11" s="1870"/>
      <c r="BJ11" s="1870"/>
      <c r="BK11" s="1870"/>
      <c r="BL11" s="1870"/>
      <c r="BM11" s="1870"/>
      <c r="BN11" s="1870"/>
      <c r="BO11" s="1870"/>
      <c r="BP11" s="1870"/>
      <c r="BQ11" s="1870"/>
      <c r="BR11" s="1870"/>
      <c r="BS11" s="1870"/>
      <c r="BT11" s="1870"/>
      <c r="BU11" s="1870"/>
      <c r="BV11" s="1870"/>
      <c r="BW11" s="1870"/>
      <c r="BX11" s="1870"/>
      <c r="BY11" s="1870"/>
      <c r="BZ11" s="1870"/>
      <c r="CA11" s="1870"/>
      <c r="CB11" s="1870"/>
      <c r="CC11" s="1870"/>
      <c r="CD11" s="1870"/>
      <c r="CE11" s="1870"/>
      <c r="CF11" s="1871"/>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748"/>
      <c r="AZ12" s="1749"/>
      <c r="BA12" s="1749"/>
      <c r="BB12" s="1749"/>
      <c r="BC12" s="1749"/>
      <c r="BD12" s="1749"/>
      <c r="BE12" s="1749"/>
      <c r="BF12" s="1749"/>
      <c r="BG12" s="1749"/>
      <c r="BH12" s="1749"/>
      <c r="BI12" s="1749"/>
      <c r="BJ12" s="1749"/>
      <c r="BK12" s="1749"/>
      <c r="BL12" s="1749"/>
      <c r="BM12" s="1749"/>
      <c r="BN12" s="1749"/>
      <c r="BO12" s="1749"/>
      <c r="BP12" s="1749"/>
      <c r="BQ12" s="1749"/>
      <c r="BR12" s="1749"/>
      <c r="BS12" s="1749"/>
      <c r="BT12" s="1749"/>
      <c r="BU12" s="1749"/>
      <c r="BV12" s="1749"/>
      <c r="BW12" s="1749"/>
      <c r="BX12" s="1749"/>
      <c r="BY12" s="1749"/>
      <c r="BZ12" s="1749"/>
      <c r="CA12" s="1749"/>
      <c r="CB12" s="1749"/>
      <c r="CC12" s="1749"/>
      <c r="CD12" s="1749"/>
      <c r="CE12" s="1749"/>
      <c r="CF12" s="1750"/>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57">
        <f>取説・目次!Q70</f>
        <v>0</v>
      </c>
      <c r="AZ13" s="1858"/>
      <c r="BA13" s="1858"/>
      <c r="BB13" s="1858"/>
      <c r="BC13" s="1858"/>
      <c r="BD13" s="1858"/>
      <c r="BE13" s="1858"/>
      <c r="BF13" s="1858"/>
      <c r="BG13" s="1858"/>
      <c r="BH13" s="1858"/>
      <c r="BI13" s="1858"/>
      <c r="BJ13" s="1858"/>
      <c r="BK13" s="1858"/>
      <c r="BL13" s="1858"/>
      <c r="BM13" s="1858"/>
      <c r="BN13" s="1858"/>
      <c r="BO13" s="1858"/>
      <c r="BP13" s="1858"/>
      <c r="BQ13" s="1858"/>
      <c r="BR13" s="1858"/>
      <c r="BS13" s="1858"/>
      <c r="BT13" s="1858"/>
      <c r="BU13" s="1858"/>
      <c r="BV13" s="1858"/>
      <c r="BW13" s="1858"/>
      <c r="BX13" s="1858"/>
      <c r="BY13" s="1858"/>
      <c r="BZ13" s="1858"/>
      <c r="CA13" s="1858"/>
      <c r="CB13" s="1858"/>
      <c r="CC13" s="1858"/>
      <c r="CD13" s="1858"/>
      <c r="CE13" s="1858"/>
      <c r="CF13" s="1859"/>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65" t="s">
        <v>362</v>
      </c>
      <c r="AZ14" s="1866"/>
      <c r="BA14" s="1755">
        <f>取説・目次!Q68</f>
        <v>0</v>
      </c>
      <c r="BB14" s="1755"/>
      <c r="BC14" s="1755"/>
      <c r="BD14" s="1755"/>
      <c r="BE14" s="1755"/>
      <c r="BF14" s="1755"/>
      <c r="BG14" s="1755"/>
      <c r="BH14" s="1755"/>
      <c r="BI14" s="1755"/>
      <c r="BJ14" s="1755"/>
      <c r="BK14" s="1755"/>
      <c r="BL14" s="674"/>
      <c r="BM14" s="678"/>
      <c r="BN14" s="1635" t="s">
        <v>365</v>
      </c>
      <c r="BO14" s="1635"/>
      <c r="BP14" s="1635"/>
      <c r="BQ14" s="1635"/>
      <c r="BR14" s="1635"/>
      <c r="BS14" s="674"/>
      <c r="BT14" s="1860"/>
      <c r="BU14" s="1861"/>
      <c r="BV14" s="1861"/>
      <c r="BW14" s="1861"/>
      <c r="BX14" s="1861"/>
      <c r="BY14" s="1861"/>
      <c r="BZ14" s="1861"/>
      <c r="CA14" s="1861"/>
      <c r="CB14" s="1861"/>
      <c r="CC14" s="1861"/>
      <c r="CD14" s="1861"/>
      <c r="CE14" s="1861"/>
      <c r="CF14" s="1862"/>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10"/>
      <c r="AZ15" s="711"/>
      <c r="BA15" s="712"/>
      <c r="BB15" s="712"/>
      <c r="BC15" s="713"/>
      <c r="BD15" s="713"/>
      <c r="BE15" s="713"/>
      <c r="BF15" s="713"/>
      <c r="BG15" s="713"/>
      <c r="BH15" s="713"/>
      <c r="BI15" s="713"/>
      <c r="BJ15" s="713"/>
      <c r="BK15" s="712"/>
      <c r="BL15" s="714"/>
      <c r="BM15" s="679"/>
      <c r="BN15" s="1635"/>
      <c r="BO15" s="1635"/>
      <c r="BP15" s="1635"/>
      <c r="BQ15" s="1635"/>
      <c r="BR15" s="1635"/>
      <c r="BS15" s="695"/>
      <c r="BT15" s="679"/>
      <c r="BU15" s="1864">
        <f>取説・目次!Q67</f>
        <v>0</v>
      </c>
      <c r="BV15" s="1864"/>
      <c r="BW15" s="1864"/>
      <c r="BX15" s="1864"/>
      <c r="BY15" s="1864"/>
      <c r="BZ15" s="1864"/>
      <c r="CA15" s="1864"/>
      <c r="CB15" s="1864"/>
      <c r="CC15" s="1864"/>
      <c r="CD15" s="1864"/>
      <c r="CE15" s="1864"/>
      <c r="CF15" s="680"/>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67" t="s">
        <v>363</v>
      </c>
      <c r="AZ16" s="1868"/>
      <c r="BA16" s="1863">
        <f>取説・目次!T68</f>
        <v>0</v>
      </c>
      <c r="BB16" s="1863"/>
      <c r="BC16" s="1863"/>
      <c r="BD16" s="1863"/>
      <c r="BE16" s="1863"/>
      <c r="BF16" s="1863"/>
      <c r="BG16" s="1863"/>
      <c r="BH16" s="1863"/>
      <c r="BI16" s="1863"/>
      <c r="BJ16" s="1863"/>
      <c r="BK16" s="1863"/>
      <c r="BL16" s="715"/>
      <c r="BM16" s="681"/>
      <c r="BN16" s="1635"/>
      <c r="BO16" s="1635"/>
      <c r="BP16" s="1635"/>
      <c r="BQ16" s="1635"/>
      <c r="BR16" s="1635"/>
      <c r="BS16" s="682"/>
      <c r="BT16" s="1854"/>
      <c r="BU16" s="1855"/>
      <c r="BV16" s="1855"/>
      <c r="BW16" s="1855"/>
      <c r="BX16" s="1855"/>
      <c r="BY16" s="1855"/>
      <c r="BZ16" s="1855"/>
      <c r="CA16" s="1855"/>
      <c r="CB16" s="1855"/>
      <c r="CC16" s="1855"/>
      <c r="CD16" s="1855"/>
      <c r="CE16" s="1855"/>
      <c r="CF16" s="1856"/>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RIGHT(取説・目次!Q64,2)</f>
        <v/>
      </c>
      <c r="BJ20" s="1661"/>
      <c r="BK20" s="1661">
        <f>取説・目次!Q65</f>
        <v>0</v>
      </c>
      <c r="BL20" s="1661"/>
      <c r="BM20" s="1661"/>
      <c r="BN20" s="1675">
        <f>取説・目次!R65</f>
        <v>0</v>
      </c>
      <c r="BO20" s="1675"/>
      <c r="BP20" s="1675"/>
      <c r="BQ20" s="1675" t="s">
        <v>359</v>
      </c>
      <c r="BR20" s="1758">
        <f>取説・目次!T65</f>
        <v>0</v>
      </c>
      <c r="BS20" s="1758"/>
      <c r="BT20" s="1758"/>
      <c r="BU20" s="1758"/>
      <c r="BV20" s="1685" t="s">
        <v>360</v>
      </c>
      <c r="BW20" s="1667">
        <f>取説・目次!Q66</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取説・目次!Q73</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取説・目次!Q71</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取説・目次!Q74</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取説・目次!Q75</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O56"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取説・目次!Q59</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取説・目次!Q57</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取説・目次!Q60&amp;"　"&amp;取説・目次!Q62</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取説・目次!Q64&amp;"許可"&amp;IF(取説・目次!Q65="特定","（特-",IF(取説・目次!Q65="一般","（般-",))&amp;取説・目次!R65&amp;"）第"&amp;取説・目次!T65&amp;"号"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取説・目次!Q70</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取説・目次!Q69</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O56"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取説・目次!X57</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取説・目次!X62</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取説・目次!X59</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取説・目次!X70</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取説・目次!X68</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取説・目次!X67</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取説・目次!AA68</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RIGHT(取説・目次!X64,2)</f>
        <v/>
      </c>
      <c r="BJ20" s="1661"/>
      <c r="BK20" s="1661">
        <f>取説・目次!X65</f>
        <v>0</v>
      </c>
      <c r="BL20" s="1661"/>
      <c r="BM20" s="1661"/>
      <c r="BN20" s="1675">
        <f>取説・目次!Y65</f>
        <v>0</v>
      </c>
      <c r="BO20" s="1675"/>
      <c r="BP20" s="1675"/>
      <c r="BQ20" s="1675" t="s">
        <v>359</v>
      </c>
      <c r="BR20" s="1758">
        <f>取説・目次!AA65</f>
        <v>0</v>
      </c>
      <c r="BS20" s="1758"/>
      <c r="BT20" s="1758"/>
      <c r="BU20" s="1758"/>
      <c r="BV20" s="1685" t="s">
        <v>360</v>
      </c>
      <c r="BW20" s="1667">
        <f>取説・目次!X66</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取説・目次!X73</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取説・目次!X71</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取説・目次!X74</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取説・目次!X75</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V56"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取説・目次!X59</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取説・目次!X57</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取説・目次!X60&amp;"　"&amp;取説・目次!X62</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取説・目次!X64&amp;"許可"&amp;IF(取説・目次!X65="特定","（特-",IF(取説・目次!X65="一般","（般-",))&amp;取説・目次!Y65&amp;"）第"&amp;取説・目次!AA65&amp;"号"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取説・目次!X70</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取説・目次!X69</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V56"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取説・目次!AE57</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取説・目次!AE62</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取説・目次!AE59</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取説・目次!AE70</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取説・目次!AE68</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取説・目次!AE67</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取説・目次!AH68</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RIGHT(取説・目次!AE64,2)</f>
        <v/>
      </c>
      <c r="BJ20" s="1661"/>
      <c r="BK20" s="1661">
        <f>取説・目次!AE65</f>
        <v>0</v>
      </c>
      <c r="BL20" s="1661"/>
      <c r="BM20" s="1661"/>
      <c r="BN20" s="1675">
        <f>取説・目次!AF65</f>
        <v>0</v>
      </c>
      <c r="BO20" s="1675"/>
      <c r="BP20" s="1675"/>
      <c r="BQ20" s="1675" t="s">
        <v>359</v>
      </c>
      <c r="BR20" s="1758">
        <f>取説・目次!AH65</f>
        <v>0</v>
      </c>
      <c r="BS20" s="1758"/>
      <c r="BT20" s="1758"/>
      <c r="BU20" s="1758"/>
      <c r="BV20" s="1685" t="s">
        <v>360</v>
      </c>
      <c r="BW20" s="1667">
        <f>取説・目次!AE66</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取説・目次!AE73</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取説・目次!AE71</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取説・目次!AE74</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取説・目次!AE75</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AC56"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取説・目次!AE59</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取説・目次!AE57</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取説・目次!AE60&amp;"　"&amp;取説・目次!AE62</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取説・目次!AE64&amp;"許可"&amp;IF(取説・目次!AE65="特定","（特-",IF(取説・目次!AE65="一般","（般-",))&amp;取説・目次!AF65&amp;"）第"&amp;取説・目次!AH65&amp;"号"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取説・目次!AE70</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取説・目次!AE69</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K1:AG1"/>
    <mergeCell ref="AK2:BA2"/>
    <mergeCell ref="AM3:AO3"/>
    <mergeCell ref="AP3:AQ3"/>
    <mergeCell ref="AR3:AS3"/>
    <mergeCell ref="AT3:AU3"/>
    <mergeCell ref="AV3:AW3"/>
    <mergeCell ref="AX3:AY3"/>
    <mergeCell ref="AZ3:BA3"/>
    <mergeCell ref="Z6:AD6"/>
    <mergeCell ref="AE6:AH6"/>
    <mergeCell ref="AI6:AX6"/>
    <mergeCell ref="AE8:AH9"/>
    <mergeCell ref="AI8:AX8"/>
    <mergeCell ref="AI9:AX9"/>
    <mergeCell ref="AY9:AZ9"/>
    <mergeCell ref="B11:K11"/>
    <mergeCell ref="M11:BB11"/>
    <mergeCell ref="B12:K12"/>
    <mergeCell ref="M12:BB12"/>
    <mergeCell ref="B13:K13"/>
    <mergeCell ref="M13:BB13"/>
    <mergeCell ref="B14:K15"/>
    <mergeCell ref="P14:R14"/>
    <mergeCell ref="U14:AT14"/>
    <mergeCell ref="P15:R15"/>
    <mergeCell ref="U15:AT15"/>
    <mergeCell ref="B16:K16"/>
    <mergeCell ref="U16:AL16"/>
    <mergeCell ref="AM16:AN16"/>
    <mergeCell ref="B17:K20"/>
    <mergeCell ref="N17:W17"/>
    <mergeCell ref="Z17:BA17"/>
    <mergeCell ref="N18:W19"/>
    <mergeCell ref="Z18:BA18"/>
    <mergeCell ref="Z19:BA19"/>
    <mergeCell ref="N20:W20"/>
    <mergeCell ref="Z20:BA20"/>
    <mergeCell ref="B21:K21"/>
    <mergeCell ref="N21:BA21"/>
    <mergeCell ref="B22:K22"/>
    <mergeCell ref="N22:BA22"/>
    <mergeCell ref="B23:K23"/>
    <mergeCell ref="U23:AI23"/>
    <mergeCell ref="AK23:AL23"/>
    <mergeCell ref="D24:AF26"/>
    <mergeCell ref="AK24:AN26"/>
    <mergeCell ref="A27:K28"/>
    <mergeCell ref="L27:W28"/>
    <mergeCell ref="X27:AI28"/>
    <mergeCell ref="A29:K34"/>
    <mergeCell ref="L29:W34"/>
    <mergeCell ref="X29:AI34"/>
    <mergeCell ref="A35:N37"/>
    <mergeCell ref="O35:AI37"/>
    <mergeCell ref="A38:G39"/>
    <mergeCell ref="H38:N39"/>
    <mergeCell ref="O38:U39"/>
    <mergeCell ref="V38:AB39"/>
    <mergeCell ref="AC38:AI39"/>
    <mergeCell ref="A40:G45"/>
    <mergeCell ref="H40:N45"/>
    <mergeCell ref="O40:U45"/>
    <mergeCell ref="V40:AB45"/>
    <mergeCell ref="AC40:AI45"/>
    <mergeCell ref="AQ46:BA46"/>
  </mergeCells>
  <phoneticPr fontId="3"/>
  <hyperlinks>
    <hyperlink ref="BC1" location="取説・目次!AC56"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取説・目次!AL57</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取説・目次!AL62</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取説・目次!AL59</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取説・目次!AL70</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取説・目次!AL68</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取説・目次!AL67</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取説・目次!AO68</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RIGHT(取説・目次!AL64,2)</f>
        <v/>
      </c>
      <c r="BJ20" s="1661"/>
      <c r="BK20" s="1661">
        <f>取説・目次!AL65</f>
        <v>0</v>
      </c>
      <c r="BL20" s="1661"/>
      <c r="BM20" s="1661"/>
      <c r="BN20" s="1675">
        <f>取説・目次!AM65</f>
        <v>0</v>
      </c>
      <c r="BO20" s="1675"/>
      <c r="BP20" s="1675"/>
      <c r="BQ20" s="1675" t="s">
        <v>359</v>
      </c>
      <c r="BR20" s="1758">
        <f>取説・目次!AO65</f>
        <v>0</v>
      </c>
      <c r="BS20" s="1758"/>
      <c r="BT20" s="1758"/>
      <c r="BU20" s="1758"/>
      <c r="BV20" s="1685" t="s">
        <v>360</v>
      </c>
      <c r="BW20" s="1667">
        <f>取説・目次!AL66</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取説・目次!AL73</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取説・目次!AL71</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取説・目次!AL74</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取説・目次!AL75</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BA38:BC39">
      <formula1>"専任,非専任"</formula1>
    </dataValidation>
    <dataValidation type="list" allowBlank="1" showInputMessage="1" showErrorMessage="1" sqref="BE27:CF28">
      <formula1>"加入,未加入,適用除外"</formula1>
    </dataValidation>
    <dataValidation type="list" allowBlank="1" showInputMessage="1" showErrorMessage="1" sqref="BK22:BM23">
      <formula1>"特定,一般"</formula1>
    </dataValidation>
    <dataValidation type="list" allowBlank="1" showInputMessage="1" showErrorMessage="1" sqref="BI22:BJ23">
      <formula1>"大臣,知事"</formula1>
    </dataValidation>
    <dataValidation type="list" allowBlank="1" showInputMessage="1" showErrorMessage="1" sqref="AY20 AY22">
      <formula1>$DA$1:$DA$29</formula1>
    </dataValidation>
    <dataValidation type="list" allowBlank="1" showInputMessage="1" showErrorMessage="1" sqref="AZ47:BF49 BN47:BT49 CA47:CF49">
      <formula1>"無,有"</formula1>
    </dataValidation>
  </dataValidations>
  <hyperlinks>
    <hyperlink ref="CG1" location="取説・目次!A1" display="取説・目次へ戻る"/>
    <hyperlink ref="CG1:CG2" location="取説・目次!AJ56"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取説・目次!AL59</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取説・目次!AL57</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取説・目次!AL60&amp;"　"&amp;取説・目次!AL62</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取説・目次!AL64&amp;"許可"&amp;IF(取説・目次!AL65="特定","（特-",IF(取説・目次!AL65="一般","（般-",))&amp;取説・目次!AM65&amp;"）第"&amp;取説・目次!AO65&amp;"号"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取説・目次!AL70</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取説・目次!AL69</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A40:G45"/>
    <mergeCell ref="H40:N45"/>
    <mergeCell ref="O40:U45"/>
    <mergeCell ref="V40:AB45"/>
    <mergeCell ref="AC40:AI45"/>
    <mergeCell ref="AQ46:BA46"/>
    <mergeCell ref="A35:N37"/>
    <mergeCell ref="O35:AI37"/>
    <mergeCell ref="A38:G39"/>
    <mergeCell ref="H38:N39"/>
    <mergeCell ref="O38:U39"/>
    <mergeCell ref="V38:AB39"/>
    <mergeCell ref="AC38:AI39"/>
    <mergeCell ref="D24:AF26"/>
    <mergeCell ref="AK24:AN26"/>
    <mergeCell ref="A27:K28"/>
    <mergeCell ref="L27:W28"/>
    <mergeCell ref="X27:AI28"/>
    <mergeCell ref="A29:K34"/>
    <mergeCell ref="L29:W34"/>
    <mergeCell ref="X29:AI34"/>
    <mergeCell ref="B21:K21"/>
    <mergeCell ref="N21:BA21"/>
    <mergeCell ref="B22:K22"/>
    <mergeCell ref="N22:BA22"/>
    <mergeCell ref="B23:K23"/>
    <mergeCell ref="U23:AI23"/>
    <mergeCell ref="AK23:AL23"/>
    <mergeCell ref="B17:K20"/>
    <mergeCell ref="N17:W17"/>
    <mergeCell ref="Z17:BA17"/>
    <mergeCell ref="N18:W19"/>
    <mergeCell ref="Z18:BA18"/>
    <mergeCell ref="Z19:BA19"/>
    <mergeCell ref="N20:W20"/>
    <mergeCell ref="Z20:BA20"/>
    <mergeCell ref="B14:K15"/>
    <mergeCell ref="P14:R14"/>
    <mergeCell ref="U14:AT14"/>
    <mergeCell ref="P15:R15"/>
    <mergeCell ref="U15:AT15"/>
    <mergeCell ref="B16:K16"/>
    <mergeCell ref="U16:AL16"/>
    <mergeCell ref="AM16:AN16"/>
    <mergeCell ref="AY9:AZ9"/>
    <mergeCell ref="B11:K11"/>
    <mergeCell ref="M11:BB11"/>
    <mergeCell ref="B12:K12"/>
    <mergeCell ref="M12:BB12"/>
    <mergeCell ref="B13:K13"/>
    <mergeCell ref="M13:BB13"/>
    <mergeCell ref="Z6:AD6"/>
    <mergeCell ref="AE6:AH6"/>
    <mergeCell ref="AI6:AX6"/>
    <mergeCell ref="AE8:AH9"/>
    <mergeCell ref="AI8:AX8"/>
    <mergeCell ref="AI9:AX9"/>
    <mergeCell ref="K1:AG1"/>
    <mergeCell ref="AK2:BA2"/>
    <mergeCell ref="AM3:AO3"/>
    <mergeCell ref="AP3:AQ3"/>
    <mergeCell ref="AR3:AS3"/>
    <mergeCell ref="AT3:AU3"/>
    <mergeCell ref="AV3:AW3"/>
    <mergeCell ref="AX3:AY3"/>
    <mergeCell ref="AZ3:BA3"/>
  </mergeCells>
  <phoneticPr fontId="3"/>
  <hyperlinks>
    <hyperlink ref="BC1" location="取説・目次!AJ56"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89FF"/>
  </sheetPr>
  <dimension ref="A1:DA65"/>
  <sheetViews>
    <sheetView showZeros="0" view="pageBreakPreview" topLeftCell="AM1" zoomScale="85" zoomScaleNormal="100" zoomScaleSheetLayoutView="85" workbookViewId="0">
      <selection activeCell="CG1" sqref="CG1:CG2"/>
    </sheetView>
  </sheetViews>
  <sheetFormatPr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3" width="1.625" style="625" customWidth="1"/>
    <col min="44" max="44" width="1.62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625" style="574" customWidth="1"/>
    <col min="72" max="84" width="2.25" style="574" customWidth="1"/>
    <col min="85" max="85" width="20.625" style="134" bestFit="1" customWidth="1"/>
    <col min="86" max="104" width="9" style="134"/>
    <col min="106" max="16384" width="9" style="134"/>
  </cols>
  <sheetData>
    <row r="1" spans="1:105" ht="13.5" customHeight="1">
      <c r="A1" s="554"/>
      <c r="B1" s="555" t="s">
        <v>306</v>
      </c>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77" t="s">
        <v>242</v>
      </c>
      <c r="AF1" s="1608"/>
      <c r="AG1" s="1608"/>
      <c r="AH1" s="554" t="s">
        <v>307</v>
      </c>
      <c r="AI1" s="1608"/>
      <c r="AJ1" s="1608"/>
      <c r="AK1" s="554" t="s">
        <v>308</v>
      </c>
      <c r="AL1" s="1608"/>
      <c r="AM1" s="1608"/>
      <c r="AN1" s="554" t="s">
        <v>309</v>
      </c>
      <c r="AO1" s="554"/>
      <c r="AP1" s="556"/>
      <c r="AQ1" s="556"/>
      <c r="AR1" s="554"/>
      <c r="AS1" s="555" t="s">
        <v>310</v>
      </c>
      <c r="AT1" s="554"/>
      <c r="AU1" s="554"/>
      <c r="AV1" s="554"/>
      <c r="AW1" s="554"/>
      <c r="AX1" s="554"/>
      <c r="AY1" s="554"/>
      <c r="AZ1" s="554"/>
      <c r="BA1" s="554"/>
      <c r="BB1" s="554"/>
      <c r="BC1" s="554"/>
      <c r="BD1" s="554"/>
      <c r="BE1" s="554"/>
      <c r="BF1" s="554"/>
      <c r="BG1" s="554"/>
      <c r="BH1" s="554"/>
      <c r="BI1" s="554"/>
      <c r="BJ1" s="554"/>
      <c r="BK1" s="554"/>
      <c r="BL1" s="554"/>
      <c r="BM1" s="554"/>
      <c r="BN1" s="554"/>
      <c r="BO1" s="554"/>
      <c r="BP1" s="554"/>
      <c r="BQ1" s="554"/>
      <c r="BR1" s="554"/>
      <c r="BS1" s="554"/>
      <c r="BT1" s="554"/>
      <c r="BU1" s="554"/>
      <c r="BV1" s="554"/>
      <c r="BW1" s="554"/>
      <c r="BX1" s="554"/>
      <c r="BY1" s="554"/>
      <c r="BZ1" s="554"/>
      <c r="CA1" s="554"/>
      <c r="CB1" s="554"/>
      <c r="CC1" s="554"/>
      <c r="CD1" s="554"/>
      <c r="CE1" s="554"/>
      <c r="CF1" s="554"/>
      <c r="CG1" s="1589" t="s">
        <v>383</v>
      </c>
      <c r="DA1" t="s">
        <v>393</v>
      </c>
    </row>
    <row r="2" spans="1:105" ht="13.5" customHeight="1">
      <c r="A2" s="554"/>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6"/>
      <c r="AQ2" s="556"/>
      <c r="AR2" s="554"/>
      <c r="AS2" s="554"/>
      <c r="AT2" s="554"/>
      <c r="AU2" s="554"/>
      <c r="AV2" s="554"/>
      <c r="AW2" s="554"/>
      <c r="AX2" s="554"/>
      <c r="AY2" s="554"/>
      <c r="AZ2" s="554"/>
      <c r="BA2" s="554"/>
      <c r="BB2" s="554"/>
      <c r="BC2" s="554"/>
      <c r="BD2" s="554"/>
      <c r="BE2" s="554"/>
      <c r="BF2" s="554"/>
      <c r="BG2" s="554"/>
      <c r="BH2" s="554"/>
      <c r="BI2" s="554"/>
      <c r="BJ2" s="554"/>
      <c r="BK2" s="554"/>
      <c r="BL2" s="554"/>
      <c r="BM2" s="554"/>
      <c r="BN2" s="554"/>
      <c r="BO2" s="554"/>
      <c r="BP2" s="554"/>
      <c r="BQ2" s="554"/>
      <c r="BR2" s="554"/>
      <c r="BS2" s="554"/>
      <c r="BT2" s="554"/>
      <c r="BU2" s="554"/>
      <c r="BV2" s="554"/>
      <c r="BW2" s="554"/>
      <c r="BX2" s="554"/>
      <c r="BY2" s="554"/>
      <c r="BZ2" s="554"/>
      <c r="CA2" s="554"/>
      <c r="CB2" s="554"/>
      <c r="CC2" s="554"/>
      <c r="CD2" s="554"/>
      <c r="CE2" s="554"/>
      <c r="CF2" s="554"/>
      <c r="CG2" s="1589"/>
      <c r="DA2" t="s">
        <v>394</v>
      </c>
    </row>
    <row r="3" spans="1:105" ht="13.5" customHeight="1">
      <c r="A3" s="1609" t="s">
        <v>311</v>
      </c>
      <c r="B3" s="1609"/>
      <c r="C3" s="1609"/>
      <c r="D3" s="1609"/>
      <c r="E3" s="1609"/>
      <c r="F3" s="1609"/>
      <c r="G3" s="1609"/>
      <c r="H3" s="1609"/>
      <c r="I3" s="1609"/>
      <c r="J3" s="1609"/>
      <c r="K3" s="1609"/>
      <c r="L3" s="1609"/>
      <c r="M3" s="1609"/>
      <c r="N3" s="1609"/>
      <c r="O3" s="1609"/>
      <c r="P3" s="1609"/>
      <c r="Q3" s="1609"/>
      <c r="R3" s="1609"/>
      <c r="S3" s="1609"/>
      <c r="T3" s="1609"/>
      <c r="U3" s="1609"/>
      <c r="V3" s="1609"/>
      <c r="W3" s="1609"/>
      <c r="X3" s="1609"/>
      <c r="Y3" s="1609"/>
      <c r="Z3" s="1609"/>
      <c r="AA3" s="1609"/>
      <c r="AB3" s="1609"/>
      <c r="AC3" s="1609"/>
      <c r="AD3" s="1609"/>
      <c r="AE3" s="1609"/>
      <c r="AF3" s="1609"/>
      <c r="AG3" s="1609"/>
      <c r="AH3" s="1609"/>
      <c r="AI3" s="1609"/>
      <c r="AJ3" s="1609"/>
      <c r="AK3" s="1609"/>
      <c r="AL3" s="1609"/>
      <c r="AM3" s="1609"/>
      <c r="AN3" s="1609"/>
      <c r="AO3" s="1609"/>
      <c r="AP3" s="557"/>
      <c r="AQ3" s="557"/>
      <c r="AR3" s="1660" t="s">
        <v>367</v>
      </c>
      <c r="AS3" s="1660"/>
      <c r="AT3" s="1660"/>
      <c r="AU3" s="1660"/>
      <c r="AV3" s="1660"/>
      <c r="AW3" s="1660"/>
      <c r="AX3" s="1660"/>
      <c r="AY3" s="1660"/>
      <c r="AZ3" s="1660"/>
      <c r="BA3" s="1660"/>
      <c r="BB3" s="1660"/>
      <c r="BC3" s="1660"/>
      <c r="BD3" s="1660"/>
      <c r="BE3" s="1660"/>
      <c r="BF3" s="1660"/>
      <c r="BG3" s="1660"/>
      <c r="BH3" s="1660"/>
      <c r="BI3" s="1660"/>
      <c r="BJ3" s="1660"/>
      <c r="BK3" s="1660"/>
      <c r="BL3" s="1660"/>
      <c r="BM3" s="1660"/>
      <c r="BN3" s="1660"/>
      <c r="BO3" s="1660"/>
      <c r="BP3" s="1660"/>
      <c r="BQ3" s="1660"/>
      <c r="BR3" s="1660"/>
      <c r="BS3" s="1660"/>
      <c r="BT3" s="1660"/>
      <c r="BU3" s="1660"/>
      <c r="BV3" s="1660"/>
      <c r="BW3" s="1660"/>
      <c r="BX3" s="1660"/>
      <c r="BY3" s="1660"/>
      <c r="BZ3" s="1660"/>
      <c r="CA3" s="1660"/>
      <c r="CB3" s="1660"/>
      <c r="CC3" s="1660"/>
      <c r="CD3" s="1660"/>
      <c r="CE3" s="1660"/>
      <c r="CF3" s="1660"/>
      <c r="CG3" s="632"/>
      <c r="DA3" t="s">
        <v>395</v>
      </c>
    </row>
    <row r="4" spans="1:105" ht="13.5" customHeight="1">
      <c r="A4" s="1609"/>
      <c r="B4" s="1609"/>
      <c r="C4" s="1609"/>
      <c r="D4" s="1609"/>
      <c r="E4" s="1609"/>
      <c r="F4" s="1609"/>
      <c r="G4" s="1609"/>
      <c r="H4" s="1609"/>
      <c r="I4" s="1609"/>
      <c r="J4" s="1609"/>
      <c r="K4" s="1609"/>
      <c r="L4" s="1609"/>
      <c r="M4" s="1609"/>
      <c r="N4" s="1609"/>
      <c r="O4" s="1609"/>
      <c r="P4" s="1609"/>
      <c r="Q4" s="1609"/>
      <c r="R4" s="1609"/>
      <c r="S4" s="1609"/>
      <c r="T4" s="1609"/>
      <c r="U4" s="1609"/>
      <c r="V4" s="1609"/>
      <c r="W4" s="1609"/>
      <c r="X4" s="1609"/>
      <c r="Y4" s="1609"/>
      <c r="Z4" s="1609"/>
      <c r="AA4" s="1609"/>
      <c r="AB4" s="1609"/>
      <c r="AC4" s="1609"/>
      <c r="AD4" s="1609"/>
      <c r="AE4" s="1609"/>
      <c r="AF4" s="1609"/>
      <c r="AG4" s="1609"/>
      <c r="AH4" s="1609"/>
      <c r="AI4" s="1609"/>
      <c r="AJ4" s="1609"/>
      <c r="AK4" s="1609"/>
      <c r="AL4" s="1609"/>
      <c r="AM4" s="1609"/>
      <c r="AN4" s="1609"/>
      <c r="AO4" s="1609"/>
      <c r="AP4" s="557"/>
      <c r="AQ4" s="557"/>
      <c r="AR4" s="1660"/>
      <c r="AS4" s="1660"/>
      <c r="AT4" s="1660"/>
      <c r="AU4" s="1660"/>
      <c r="AV4" s="1660"/>
      <c r="AW4" s="1660"/>
      <c r="AX4" s="1660"/>
      <c r="AY4" s="1660"/>
      <c r="AZ4" s="1660"/>
      <c r="BA4" s="1660"/>
      <c r="BB4" s="1660"/>
      <c r="BC4" s="1660"/>
      <c r="BD4" s="1660"/>
      <c r="BE4" s="1660"/>
      <c r="BF4" s="1660"/>
      <c r="BG4" s="1660"/>
      <c r="BH4" s="1660"/>
      <c r="BI4" s="1660"/>
      <c r="BJ4" s="1660"/>
      <c r="BK4" s="1660"/>
      <c r="BL4" s="1660"/>
      <c r="BM4" s="1660"/>
      <c r="BN4" s="1660"/>
      <c r="BO4" s="1660"/>
      <c r="BP4" s="1660"/>
      <c r="BQ4" s="1660"/>
      <c r="BR4" s="1660"/>
      <c r="BS4" s="1660"/>
      <c r="BT4" s="1660"/>
      <c r="BU4" s="1660"/>
      <c r="BV4" s="1660"/>
      <c r="BW4" s="1660"/>
      <c r="BX4" s="1660"/>
      <c r="BY4" s="1660"/>
      <c r="BZ4" s="1660"/>
      <c r="CA4" s="1660"/>
      <c r="CB4" s="1660"/>
      <c r="CC4" s="1660"/>
      <c r="CD4" s="1660"/>
      <c r="CE4" s="1660"/>
      <c r="CF4" s="1660"/>
      <c r="DA4" t="s">
        <v>396</v>
      </c>
    </row>
    <row r="5" spans="1:105" ht="13.5" customHeight="1">
      <c r="A5" s="554"/>
      <c r="B5" s="1610" t="s">
        <v>314</v>
      </c>
      <c r="C5" s="1610"/>
      <c r="D5" s="1610"/>
      <c r="E5" s="1610"/>
      <c r="F5" s="1610"/>
      <c r="G5" s="1610"/>
      <c r="H5" s="1636" t="str">
        <f>取説・目次!G25</f>
        <v>株式会社 甲府工務店</v>
      </c>
      <c r="I5" s="1636"/>
      <c r="J5" s="1636"/>
      <c r="K5" s="1636"/>
      <c r="L5" s="1636"/>
      <c r="M5" s="1636"/>
      <c r="N5" s="1636"/>
      <c r="O5" s="1636"/>
      <c r="P5" s="1636"/>
      <c r="Q5" s="1636"/>
      <c r="R5" s="1636"/>
      <c r="S5" s="1636"/>
      <c r="T5" s="1636"/>
      <c r="U5" s="1636"/>
      <c r="V5" s="1636"/>
      <c r="W5" s="1636"/>
      <c r="X5" s="1636"/>
      <c r="Y5" s="1636"/>
      <c r="Z5" s="1636"/>
      <c r="AA5" s="1636"/>
      <c r="AB5" s="1636"/>
      <c r="AC5" s="1636"/>
      <c r="AD5" s="1636"/>
      <c r="AE5" s="1636"/>
      <c r="AF5" s="1636"/>
      <c r="AG5" s="1636"/>
      <c r="AH5" s="1636"/>
      <c r="AI5" s="1636"/>
      <c r="AJ5" s="1636"/>
      <c r="AK5" s="1636"/>
      <c r="AL5" s="554"/>
      <c r="AM5" s="554"/>
      <c r="AN5" s="554"/>
      <c r="AO5" s="554"/>
      <c r="AP5" s="556"/>
      <c r="AQ5" s="556"/>
      <c r="AR5" s="558"/>
      <c r="AS5" s="1622" t="s">
        <v>312</v>
      </c>
      <c r="AT5" s="1622"/>
      <c r="AU5" s="1622"/>
      <c r="AV5" s="1622"/>
      <c r="AW5" s="1622"/>
      <c r="AX5" s="559"/>
      <c r="AY5" s="1853">
        <f>取説・目次!AS57</f>
        <v>0</v>
      </c>
      <c r="AZ5" s="1853"/>
      <c r="BA5" s="1853"/>
      <c r="BB5" s="1853"/>
      <c r="BC5" s="1853"/>
      <c r="BD5" s="1853"/>
      <c r="BE5" s="1853"/>
      <c r="BF5" s="1853"/>
      <c r="BG5" s="1853"/>
      <c r="BH5" s="1853"/>
      <c r="BI5" s="1853"/>
      <c r="BJ5" s="1853"/>
      <c r="BK5" s="1853"/>
      <c r="BL5" s="1853"/>
      <c r="BM5" s="683"/>
      <c r="BN5" s="1833" t="s">
        <v>313</v>
      </c>
      <c r="BO5" s="1833"/>
      <c r="BP5" s="1833"/>
      <c r="BQ5" s="1833"/>
      <c r="BR5" s="1833"/>
      <c r="BS5" s="684"/>
      <c r="BT5" s="1853">
        <f>取説・目次!AS62</f>
        <v>0</v>
      </c>
      <c r="BU5" s="1853"/>
      <c r="BV5" s="1853"/>
      <c r="BW5" s="1853"/>
      <c r="BX5" s="1853"/>
      <c r="BY5" s="1853"/>
      <c r="BZ5" s="1853"/>
      <c r="CA5" s="1853"/>
      <c r="CB5" s="1853"/>
      <c r="CC5" s="1853"/>
      <c r="CD5" s="1853"/>
      <c r="CE5" s="1853"/>
      <c r="CF5" s="1853"/>
      <c r="CJ5" s="624"/>
      <c r="DA5" t="s">
        <v>397</v>
      </c>
    </row>
    <row r="6" spans="1:105" ht="13.5" customHeight="1">
      <c r="A6" s="554"/>
      <c r="B6" s="554"/>
      <c r="C6" s="554"/>
      <c r="D6" s="554"/>
      <c r="E6" s="554"/>
      <c r="F6" s="554"/>
      <c r="G6" s="554"/>
      <c r="H6" s="554"/>
      <c r="I6" s="554"/>
      <c r="J6" s="554"/>
      <c r="K6" s="554"/>
      <c r="L6" s="554"/>
      <c r="M6" s="554"/>
      <c r="N6" s="554"/>
      <c r="O6" s="554"/>
      <c r="P6" s="554"/>
      <c r="Q6" s="554"/>
      <c r="R6" s="554"/>
      <c r="S6" s="554"/>
      <c r="T6" s="554"/>
      <c r="U6" s="554"/>
      <c r="V6" s="554"/>
      <c r="W6" s="554"/>
      <c r="X6" s="554"/>
      <c r="Y6" s="554"/>
      <c r="Z6" s="554"/>
      <c r="AA6" s="554"/>
      <c r="AB6" s="554"/>
      <c r="AC6" s="554"/>
      <c r="AD6" s="554"/>
      <c r="AE6" s="554"/>
      <c r="AF6" s="554"/>
      <c r="AG6" s="554"/>
      <c r="AH6" s="554"/>
      <c r="AI6" s="554"/>
      <c r="AJ6" s="554"/>
      <c r="AK6" s="554"/>
      <c r="AL6" s="554"/>
      <c r="AM6" s="554"/>
      <c r="AN6" s="554"/>
      <c r="AO6" s="554"/>
      <c r="AP6" s="556"/>
      <c r="AQ6" s="556"/>
      <c r="AR6" s="560"/>
      <c r="AS6" s="1622"/>
      <c r="AT6" s="1622"/>
      <c r="AU6" s="1622"/>
      <c r="AV6" s="1622"/>
      <c r="AW6" s="1622"/>
      <c r="AX6" s="561"/>
      <c r="AY6" s="1853"/>
      <c r="AZ6" s="1853"/>
      <c r="BA6" s="1853"/>
      <c r="BB6" s="1853"/>
      <c r="BC6" s="1853"/>
      <c r="BD6" s="1853"/>
      <c r="BE6" s="1853"/>
      <c r="BF6" s="1853"/>
      <c r="BG6" s="1853"/>
      <c r="BH6" s="1853"/>
      <c r="BI6" s="1853"/>
      <c r="BJ6" s="1853"/>
      <c r="BK6" s="1853"/>
      <c r="BL6" s="1853"/>
      <c r="BM6" s="685"/>
      <c r="BN6" s="1833"/>
      <c r="BO6" s="1833"/>
      <c r="BP6" s="1833"/>
      <c r="BQ6" s="1833"/>
      <c r="BR6" s="1833"/>
      <c r="BS6" s="686"/>
      <c r="BT6" s="1853"/>
      <c r="BU6" s="1853"/>
      <c r="BV6" s="1853"/>
      <c r="BW6" s="1853"/>
      <c r="BX6" s="1853"/>
      <c r="BY6" s="1853"/>
      <c r="BZ6" s="1853"/>
      <c r="CA6" s="1853"/>
      <c r="CB6" s="1853"/>
      <c r="CC6" s="1853"/>
      <c r="CD6" s="1853"/>
      <c r="CE6" s="1853"/>
      <c r="CF6" s="1853"/>
      <c r="CJ6" s="624"/>
      <c r="DA6" t="s">
        <v>398</v>
      </c>
    </row>
    <row r="7" spans="1:105" ht="13.5" customHeight="1">
      <c r="A7" s="554"/>
      <c r="B7" s="1681" t="s">
        <v>315</v>
      </c>
      <c r="C7" s="1681"/>
      <c r="D7" s="1681"/>
      <c r="E7" s="1681"/>
      <c r="F7" s="1681"/>
      <c r="G7" s="1681"/>
      <c r="H7" s="1682" t="str">
        <f>取説・目次!G43</f>
        <v>○○建設甲府営業所</v>
      </c>
      <c r="I7" s="1682"/>
      <c r="J7" s="1682"/>
      <c r="K7" s="1682"/>
      <c r="L7" s="1682"/>
      <c r="M7" s="1682"/>
      <c r="N7" s="1682"/>
      <c r="O7" s="1682"/>
      <c r="P7" s="1682"/>
      <c r="Q7" s="1682"/>
      <c r="R7" s="1682"/>
      <c r="S7" s="1682"/>
      <c r="T7" s="1682"/>
      <c r="U7" s="1682"/>
      <c r="V7" s="1682"/>
      <c r="W7" s="1682"/>
      <c r="X7" s="1682"/>
      <c r="Y7" s="1682"/>
      <c r="Z7" s="1682"/>
      <c r="AA7" s="1682"/>
      <c r="AB7" s="1682"/>
      <c r="AC7" s="1682"/>
      <c r="AD7" s="1682"/>
      <c r="AE7" s="1682"/>
      <c r="AF7" s="1682"/>
      <c r="AG7" s="1682"/>
      <c r="AH7" s="1682"/>
      <c r="AI7" s="1682"/>
      <c r="AJ7" s="1682"/>
      <c r="AK7" s="1682"/>
      <c r="AL7" s="554"/>
      <c r="AM7" s="554"/>
      <c r="AN7" s="554"/>
      <c r="AO7" s="554"/>
      <c r="AP7" s="556"/>
      <c r="AQ7" s="556"/>
      <c r="AR7" s="562"/>
      <c r="AS7" s="1622"/>
      <c r="AT7" s="1622"/>
      <c r="AU7" s="1622"/>
      <c r="AV7" s="1622"/>
      <c r="AW7" s="1622"/>
      <c r="AX7" s="563"/>
      <c r="AY7" s="1853"/>
      <c r="AZ7" s="1853"/>
      <c r="BA7" s="1853"/>
      <c r="BB7" s="1853"/>
      <c r="BC7" s="1853"/>
      <c r="BD7" s="1853"/>
      <c r="BE7" s="1853"/>
      <c r="BF7" s="1853"/>
      <c r="BG7" s="1853"/>
      <c r="BH7" s="1853"/>
      <c r="BI7" s="1853"/>
      <c r="BJ7" s="1853"/>
      <c r="BK7" s="1853"/>
      <c r="BL7" s="1853"/>
      <c r="BM7" s="687"/>
      <c r="BN7" s="1833"/>
      <c r="BO7" s="1833"/>
      <c r="BP7" s="1833"/>
      <c r="BQ7" s="1833"/>
      <c r="BR7" s="1833"/>
      <c r="BS7" s="688"/>
      <c r="BT7" s="1853"/>
      <c r="BU7" s="1853"/>
      <c r="BV7" s="1853"/>
      <c r="BW7" s="1853"/>
      <c r="BX7" s="1853"/>
      <c r="BY7" s="1853"/>
      <c r="BZ7" s="1853"/>
      <c r="CA7" s="1853"/>
      <c r="CB7" s="1853"/>
      <c r="CC7" s="1853"/>
      <c r="CD7" s="1853"/>
      <c r="CE7" s="1853"/>
      <c r="CF7" s="1853"/>
      <c r="CJ7" s="624"/>
      <c r="DA7" t="s">
        <v>399</v>
      </c>
    </row>
    <row r="8" spans="1:105" ht="13.5" customHeight="1">
      <c r="A8" s="554"/>
      <c r="B8" s="554"/>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6"/>
      <c r="AQ8" s="556"/>
      <c r="AR8" s="558"/>
      <c r="AS8" s="1625" t="s">
        <v>316</v>
      </c>
      <c r="AT8" s="1625"/>
      <c r="AU8" s="1625"/>
      <c r="AV8" s="1625"/>
      <c r="AW8" s="1625"/>
      <c r="AX8" s="559"/>
      <c r="AY8" s="1850">
        <f>取説・目次!AS59</f>
        <v>0</v>
      </c>
      <c r="AZ8" s="1851"/>
      <c r="BA8" s="1851"/>
      <c r="BB8" s="1851"/>
      <c r="BC8" s="1851"/>
      <c r="BD8" s="1851"/>
      <c r="BE8" s="1851"/>
      <c r="BF8" s="1851"/>
      <c r="BG8" s="1851"/>
      <c r="BH8" s="1851"/>
      <c r="BI8" s="1851"/>
      <c r="BJ8" s="1851"/>
      <c r="BK8" s="1851"/>
      <c r="BL8" s="1851"/>
      <c r="BM8" s="1851"/>
      <c r="BN8" s="1851"/>
      <c r="BO8" s="1851"/>
      <c r="BP8" s="1851"/>
      <c r="BQ8" s="1851"/>
      <c r="BR8" s="1851"/>
      <c r="BS8" s="1851"/>
      <c r="BT8" s="1851"/>
      <c r="BU8" s="1851"/>
      <c r="BV8" s="1851"/>
      <c r="BW8" s="1851"/>
      <c r="BX8" s="1851"/>
      <c r="BY8" s="1851"/>
      <c r="BZ8" s="1851"/>
      <c r="CA8" s="1851"/>
      <c r="CB8" s="1851"/>
      <c r="CC8" s="1851"/>
      <c r="CD8" s="1851"/>
      <c r="CE8" s="1851"/>
      <c r="CF8" s="1852"/>
      <c r="CJ8" s="624"/>
      <c r="DA8" t="s">
        <v>400</v>
      </c>
    </row>
    <row r="9" spans="1:105" ht="13.5" customHeight="1">
      <c r="A9" s="558"/>
      <c r="B9" s="1625" t="s">
        <v>317</v>
      </c>
      <c r="C9" s="1625"/>
      <c r="D9" s="1625"/>
      <c r="E9" s="1625"/>
      <c r="F9" s="1625"/>
      <c r="G9" s="559"/>
      <c r="H9" s="1624" t="s">
        <v>318</v>
      </c>
      <c r="I9" s="1624"/>
      <c r="J9" s="1624"/>
      <c r="K9" s="1624"/>
      <c r="L9" s="1624"/>
      <c r="M9" s="1624"/>
      <c r="N9" s="1624"/>
      <c r="O9" s="1624"/>
      <c r="P9" s="1624"/>
      <c r="Q9" s="1624"/>
      <c r="R9" s="1624" t="s">
        <v>319</v>
      </c>
      <c r="S9" s="1624"/>
      <c r="T9" s="1624"/>
      <c r="U9" s="1624"/>
      <c r="V9" s="1624"/>
      <c r="W9" s="1624"/>
      <c r="X9" s="1624"/>
      <c r="Y9" s="1624"/>
      <c r="Z9" s="1624"/>
      <c r="AA9" s="1624"/>
      <c r="AB9" s="1624"/>
      <c r="AC9" s="1624"/>
      <c r="AD9" s="1624"/>
      <c r="AE9" s="1624"/>
      <c r="AF9" s="1624" t="s">
        <v>320</v>
      </c>
      <c r="AG9" s="1624"/>
      <c r="AH9" s="1624"/>
      <c r="AI9" s="1624"/>
      <c r="AJ9" s="1624"/>
      <c r="AK9" s="1624"/>
      <c r="AL9" s="1624"/>
      <c r="AM9" s="1624"/>
      <c r="AN9" s="1624"/>
      <c r="AO9" s="1624"/>
      <c r="AP9" s="564"/>
      <c r="AQ9" s="556"/>
      <c r="AR9" s="560"/>
      <c r="AS9" s="1625"/>
      <c r="AT9" s="1625"/>
      <c r="AU9" s="1625"/>
      <c r="AV9" s="1625"/>
      <c r="AW9" s="1625"/>
      <c r="AX9" s="561"/>
      <c r="AY9" s="1847"/>
      <c r="AZ9" s="1848"/>
      <c r="BA9" s="1848"/>
      <c r="BB9" s="1848"/>
      <c r="BC9" s="1848"/>
      <c r="BD9" s="1848"/>
      <c r="BE9" s="1848"/>
      <c r="BF9" s="1848"/>
      <c r="BG9" s="1848"/>
      <c r="BH9" s="1848"/>
      <c r="BI9" s="1848"/>
      <c r="BJ9" s="1848"/>
      <c r="BK9" s="1848"/>
      <c r="BL9" s="1848"/>
      <c r="BM9" s="1848"/>
      <c r="BN9" s="1848"/>
      <c r="BO9" s="1848"/>
      <c r="BP9" s="1848"/>
      <c r="BQ9" s="1848"/>
      <c r="BR9" s="1848"/>
      <c r="BS9" s="1848"/>
      <c r="BT9" s="1848"/>
      <c r="BU9" s="1848"/>
      <c r="BV9" s="1848"/>
      <c r="BW9" s="1848"/>
      <c r="BX9" s="1848"/>
      <c r="BY9" s="1848"/>
      <c r="BZ9" s="1848"/>
      <c r="CA9" s="1848"/>
      <c r="CB9" s="1848"/>
      <c r="CC9" s="1848"/>
      <c r="CD9" s="1848"/>
      <c r="CE9" s="1848"/>
      <c r="CF9" s="1849"/>
      <c r="CJ9" s="624"/>
      <c r="DA9" t="s">
        <v>401</v>
      </c>
    </row>
    <row r="10" spans="1:105" ht="13.5" customHeight="1">
      <c r="A10" s="560"/>
      <c r="B10" s="1625"/>
      <c r="C10" s="1625"/>
      <c r="D10" s="1625"/>
      <c r="E10" s="1625"/>
      <c r="F10" s="1625"/>
      <c r="G10" s="561"/>
      <c r="H10" s="1624"/>
      <c r="I10" s="1624"/>
      <c r="J10" s="1624"/>
      <c r="K10" s="1624"/>
      <c r="L10" s="1624"/>
      <c r="M10" s="1624"/>
      <c r="N10" s="1624"/>
      <c r="O10" s="1624"/>
      <c r="P10" s="1624"/>
      <c r="Q10" s="1624"/>
      <c r="R10" s="1624"/>
      <c r="S10" s="1624"/>
      <c r="T10" s="1624"/>
      <c r="U10" s="1624"/>
      <c r="V10" s="1624"/>
      <c r="W10" s="1624"/>
      <c r="X10" s="1624"/>
      <c r="Y10" s="1624"/>
      <c r="Z10" s="1624"/>
      <c r="AA10" s="1624"/>
      <c r="AB10" s="1624"/>
      <c r="AC10" s="1624"/>
      <c r="AD10" s="1624"/>
      <c r="AE10" s="1624"/>
      <c r="AF10" s="1624"/>
      <c r="AG10" s="1624"/>
      <c r="AH10" s="1624"/>
      <c r="AI10" s="1624"/>
      <c r="AJ10" s="1624"/>
      <c r="AK10" s="1624"/>
      <c r="AL10" s="1624"/>
      <c r="AM10" s="1624"/>
      <c r="AN10" s="1624"/>
      <c r="AO10" s="1624"/>
      <c r="AP10" s="564"/>
      <c r="AQ10" s="564"/>
      <c r="AR10" s="562"/>
      <c r="AS10" s="1625"/>
      <c r="AT10" s="1625"/>
      <c r="AU10" s="1625"/>
      <c r="AV10" s="1625"/>
      <c r="AW10" s="1625"/>
      <c r="AX10" s="563"/>
      <c r="AY10" s="1830"/>
      <c r="AZ10" s="1831"/>
      <c r="BA10" s="1831"/>
      <c r="BB10" s="1831"/>
      <c r="BC10" s="1831"/>
      <c r="BD10" s="1831"/>
      <c r="BE10" s="1831"/>
      <c r="BF10" s="1831"/>
      <c r="BG10" s="1831"/>
      <c r="BH10" s="1831"/>
      <c r="BI10" s="1831"/>
      <c r="BJ10" s="1831"/>
      <c r="BK10" s="1831"/>
      <c r="BL10" s="1831"/>
      <c r="BM10" s="1831"/>
      <c r="BN10" s="1831"/>
      <c r="BO10" s="1831"/>
      <c r="BP10" s="1831"/>
      <c r="BQ10" s="1831"/>
      <c r="BR10" s="1831"/>
      <c r="BS10" s="1831"/>
      <c r="BT10" s="1831"/>
      <c r="BU10" s="1831"/>
      <c r="BV10" s="1831"/>
      <c r="BW10" s="1831"/>
      <c r="BX10" s="1831"/>
      <c r="BY10" s="1831"/>
      <c r="BZ10" s="1831"/>
      <c r="CA10" s="1831"/>
      <c r="CB10" s="1831"/>
      <c r="CC10" s="1831"/>
      <c r="CD10" s="1831"/>
      <c r="CE10" s="1831"/>
      <c r="CF10" s="1832"/>
      <c r="DA10" t="s">
        <v>402</v>
      </c>
    </row>
    <row r="11" spans="1:105" ht="13.5" customHeight="1">
      <c r="A11" s="560"/>
      <c r="B11" s="1625"/>
      <c r="C11" s="1625"/>
      <c r="D11" s="1625"/>
      <c r="E11" s="1625"/>
      <c r="F11" s="1625"/>
      <c r="G11" s="561"/>
      <c r="H11" s="1689" t="str">
        <f>取説・目次!G45</f>
        <v>土木</v>
      </c>
      <c r="I11" s="1673"/>
      <c r="J11" s="1673"/>
      <c r="K11" s="1673"/>
      <c r="L11" s="1673"/>
      <c r="M11" s="1673"/>
      <c r="N11" s="1673"/>
      <c r="O11" s="1673" t="s">
        <v>322</v>
      </c>
      <c r="P11" s="1673"/>
      <c r="Q11" s="1687"/>
      <c r="R11" s="1653" t="str">
        <f>取説・目次!G46</f>
        <v>大臣</v>
      </c>
      <c r="S11" s="1654"/>
      <c r="T11" s="1654" t="str">
        <f>取説・目次!H46</f>
        <v>特定</v>
      </c>
      <c r="U11" s="1654"/>
      <c r="V11" s="1654"/>
      <c r="W11" s="1673">
        <f>取説・目次!I46</f>
        <v>29</v>
      </c>
      <c r="X11" s="1673"/>
      <c r="Y11" s="1673"/>
      <c r="Z11" s="1673" t="s">
        <v>359</v>
      </c>
      <c r="AA11" s="1678">
        <f>取説・目次!J46</f>
        <v>1</v>
      </c>
      <c r="AB11" s="1678"/>
      <c r="AC11" s="1678"/>
      <c r="AD11" s="1678"/>
      <c r="AE11" s="1685" t="s">
        <v>360</v>
      </c>
      <c r="AF11" s="1667">
        <f>取説・目次!G47</f>
        <v>44383</v>
      </c>
      <c r="AG11" s="1668"/>
      <c r="AH11" s="1668"/>
      <c r="AI11" s="1668"/>
      <c r="AJ11" s="1668"/>
      <c r="AK11" s="1668"/>
      <c r="AL11" s="1668"/>
      <c r="AM11" s="1668"/>
      <c r="AN11" s="1668"/>
      <c r="AO11" s="1669"/>
      <c r="AP11" s="556"/>
      <c r="AQ11" s="564"/>
      <c r="AR11" s="558"/>
      <c r="AS11" s="1677" t="s">
        <v>321</v>
      </c>
      <c r="AT11" s="1677"/>
      <c r="AU11" s="1677"/>
      <c r="AV11" s="1677"/>
      <c r="AW11" s="1677"/>
      <c r="AX11" s="559"/>
      <c r="AY11" s="1844" t="str">
        <f>H16</f>
        <v>○○○○○○工事</v>
      </c>
      <c r="AZ11" s="1845"/>
      <c r="BA11" s="1845"/>
      <c r="BB11" s="1845"/>
      <c r="BC11" s="1845"/>
      <c r="BD11" s="1845"/>
      <c r="BE11" s="1845"/>
      <c r="BF11" s="1845"/>
      <c r="BG11" s="1845"/>
      <c r="BH11" s="1845"/>
      <c r="BI11" s="1845"/>
      <c r="BJ11" s="1845"/>
      <c r="BK11" s="1845"/>
      <c r="BL11" s="1845"/>
      <c r="BM11" s="1845"/>
      <c r="BN11" s="1845"/>
      <c r="BO11" s="1845"/>
      <c r="BP11" s="1845"/>
      <c r="BQ11" s="1845"/>
      <c r="BR11" s="1845"/>
      <c r="BS11" s="1845"/>
      <c r="BT11" s="1845"/>
      <c r="BU11" s="1845"/>
      <c r="BV11" s="1845"/>
      <c r="BW11" s="1845"/>
      <c r="BX11" s="1845"/>
      <c r="BY11" s="1845"/>
      <c r="BZ11" s="1845"/>
      <c r="CA11" s="1845"/>
      <c r="CB11" s="1845"/>
      <c r="CC11" s="1845"/>
      <c r="CD11" s="1845"/>
      <c r="CE11" s="1845"/>
      <c r="CF11" s="1846"/>
      <c r="DA11" t="s">
        <v>403</v>
      </c>
    </row>
    <row r="12" spans="1:105" ht="13.5" customHeight="1">
      <c r="A12" s="560"/>
      <c r="B12" s="1625"/>
      <c r="C12" s="1625"/>
      <c r="D12" s="1625"/>
      <c r="E12" s="1625"/>
      <c r="F12" s="1625"/>
      <c r="G12" s="561"/>
      <c r="H12" s="1690"/>
      <c r="I12" s="1674"/>
      <c r="J12" s="1674"/>
      <c r="K12" s="1674"/>
      <c r="L12" s="1674"/>
      <c r="M12" s="1674"/>
      <c r="N12" s="1674"/>
      <c r="O12" s="1674"/>
      <c r="P12" s="1674"/>
      <c r="Q12" s="1688"/>
      <c r="R12" s="1655"/>
      <c r="S12" s="1656"/>
      <c r="T12" s="1656"/>
      <c r="U12" s="1656"/>
      <c r="V12" s="1656"/>
      <c r="W12" s="1674"/>
      <c r="X12" s="1674"/>
      <c r="Y12" s="1674"/>
      <c r="Z12" s="1674"/>
      <c r="AA12" s="1679"/>
      <c r="AB12" s="1679"/>
      <c r="AC12" s="1679"/>
      <c r="AD12" s="1679"/>
      <c r="AE12" s="1686"/>
      <c r="AF12" s="1670"/>
      <c r="AG12" s="1671"/>
      <c r="AH12" s="1671"/>
      <c r="AI12" s="1671"/>
      <c r="AJ12" s="1671"/>
      <c r="AK12" s="1671"/>
      <c r="AL12" s="1671"/>
      <c r="AM12" s="1671"/>
      <c r="AN12" s="1671"/>
      <c r="AO12" s="1672"/>
      <c r="AP12" s="556"/>
      <c r="AQ12" s="556"/>
      <c r="AR12" s="560"/>
      <c r="AS12" s="1677"/>
      <c r="AT12" s="1677"/>
      <c r="AU12" s="1677"/>
      <c r="AV12" s="1677"/>
      <c r="AW12" s="1677"/>
      <c r="AX12" s="561"/>
      <c r="AY12" s="1847"/>
      <c r="AZ12" s="1848"/>
      <c r="BA12" s="1848"/>
      <c r="BB12" s="1848"/>
      <c r="BC12" s="1848"/>
      <c r="BD12" s="1848"/>
      <c r="BE12" s="1848"/>
      <c r="BF12" s="1848"/>
      <c r="BG12" s="1848"/>
      <c r="BH12" s="1848"/>
      <c r="BI12" s="1848"/>
      <c r="BJ12" s="1848"/>
      <c r="BK12" s="1848"/>
      <c r="BL12" s="1848"/>
      <c r="BM12" s="1848"/>
      <c r="BN12" s="1848"/>
      <c r="BO12" s="1848"/>
      <c r="BP12" s="1848"/>
      <c r="BQ12" s="1848"/>
      <c r="BR12" s="1848"/>
      <c r="BS12" s="1848"/>
      <c r="BT12" s="1848"/>
      <c r="BU12" s="1848"/>
      <c r="BV12" s="1848"/>
      <c r="BW12" s="1848"/>
      <c r="BX12" s="1848"/>
      <c r="BY12" s="1848"/>
      <c r="BZ12" s="1848"/>
      <c r="CA12" s="1848"/>
      <c r="CB12" s="1848"/>
      <c r="CC12" s="1848"/>
      <c r="CD12" s="1848"/>
      <c r="CE12" s="1848"/>
      <c r="CF12" s="1849"/>
      <c r="DA12" t="s">
        <v>404</v>
      </c>
    </row>
    <row r="13" spans="1:105" ht="13.5" customHeight="1">
      <c r="A13" s="560"/>
      <c r="B13" s="1625"/>
      <c r="C13" s="1625"/>
      <c r="D13" s="1625"/>
      <c r="E13" s="1625"/>
      <c r="F13" s="1625"/>
      <c r="G13" s="561"/>
      <c r="H13" s="1689">
        <f>取説・目次!G48</f>
        <v>0</v>
      </c>
      <c r="I13" s="1673"/>
      <c r="J13" s="1673"/>
      <c r="K13" s="1673"/>
      <c r="L13" s="1673"/>
      <c r="M13" s="1673"/>
      <c r="N13" s="1673"/>
      <c r="O13" s="1673" t="s">
        <v>322</v>
      </c>
      <c r="P13" s="1673"/>
      <c r="Q13" s="1687"/>
      <c r="R13" s="1653">
        <f>取説・目次!G49</f>
        <v>0</v>
      </c>
      <c r="S13" s="1654"/>
      <c r="T13" s="1654">
        <f>取説・目次!H49</f>
        <v>0</v>
      </c>
      <c r="U13" s="1654"/>
      <c r="V13" s="1654"/>
      <c r="W13" s="1673">
        <f>取説・目次!I49</f>
        <v>0</v>
      </c>
      <c r="X13" s="1673"/>
      <c r="Y13" s="1673"/>
      <c r="Z13" s="1673" t="s">
        <v>359</v>
      </c>
      <c r="AA13" s="1678">
        <f>取説・目次!J49</f>
        <v>0</v>
      </c>
      <c r="AB13" s="1678"/>
      <c r="AC13" s="1678"/>
      <c r="AD13" s="1678"/>
      <c r="AE13" s="1685" t="s">
        <v>360</v>
      </c>
      <c r="AF13" s="1667">
        <f>取説・目次!G50</f>
        <v>0</v>
      </c>
      <c r="AG13" s="1668"/>
      <c r="AH13" s="1668"/>
      <c r="AI13" s="1668"/>
      <c r="AJ13" s="1668"/>
      <c r="AK13" s="1668"/>
      <c r="AL13" s="1668"/>
      <c r="AM13" s="1668"/>
      <c r="AN13" s="1668"/>
      <c r="AO13" s="1669"/>
      <c r="AP13" s="556"/>
      <c r="AQ13" s="556"/>
      <c r="AR13" s="562"/>
      <c r="AS13" s="1677"/>
      <c r="AT13" s="1677"/>
      <c r="AU13" s="1677"/>
      <c r="AV13" s="1677"/>
      <c r="AW13" s="1677"/>
      <c r="AX13" s="563"/>
      <c r="AY13" s="1830">
        <f>取説・目次!AS70</f>
        <v>0</v>
      </c>
      <c r="AZ13" s="1831"/>
      <c r="BA13" s="1831"/>
      <c r="BB13" s="1831"/>
      <c r="BC13" s="1831"/>
      <c r="BD13" s="1831"/>
      <c r="BE13" s="1831"/>
      <c r="BF13" s="1831"/>
      <c r="BG13" s="1831"/>
      <c r="BH13" s="1831"/>
      <c r="BI13" s="1831"/>
      <c r="BJ13" s="1831"/>
      <c r="BK13" s="1831"/>
      <c r="BL13" s="1831"/>
      <c r="BM13" s="1831"/>
      <c r="BN13" s="1831"/>
      <c r="BO13" s="1831"/>
      <c r="BP13" s="1831"/>
      <c r="BQ13" s="1831"/>
      <c r="BR13" s="1831"/>
      <c r="BS13" s="1831"/>
      <c r="BT13" s="1831"/>
      <c r="BU13" s="1831"/>
      <c r="BV13" s="1831"/>
      <c r="BW13" s="1831"/>
      <c r="BX13" s="1831"/>
      <c r="BY13" s="1831"/>
      <c r="BZ13" s="1831"/>
      <c r="CA13" s="1831"/>
      <c r="CB13" s="1831"/>
      <c r="CC13" s="1831"/>
      <c r="CD13" s="1831"/>
      <c r="CE13" s="1831"/>
      <c r="CF13" s="1832"/>
      <c r="DA13" t="s">
        <v>405</v>
      </c>
    </row>
    <row r="14" spans="1:105" ht="13.5" customHeight="1">
      <c r="A14" s="562"/>
      <c r="B14" s="1625"/>
      <c r="C14" s="1625"/>
      <c r="D14" s="1625"/>
      <c r="E14" s="1625"/>
      <c r="F14" s="1625"/>
      <c r="G14" s="563"/>
      <c r="H14" s="1690"/>
      <c r="I14" s="1674"/>
      <c r="J14" s="1674"/>
      <c r="K14" s="1674"/>
      <c r="L14" s="1674"/>
      <c r="M14" s="1674"/>
      <c r="N14" s="1674"/>
      <c r="O14" s="1674"/>
      <c r="P14" s="1674"/>
      <c r="Q14" s="1688"/>
      <c r="R14" s="1655"/>
      <c r="S14" s="1656"/>
      <c r="T14" s="1656"/>
      <c r="U14" s="1656"/>
      <c r="V14" s="1656"/>
      <c r="W14" s="1674"/>
      <c r="X14" s="1674"/>
      <c r="Y14" s="1674"/>
      <c r="Z14" s="1674"/>
      <c r="AA14" s="1679"/>
      <c r="AB14" s="1679"/>
      <c r="AC14" s="1679"/>
      <c r="AD14" s="1679"/>
      <c r="AE14" s="1686"/>
      <c r="AF14" s="1670"/>
      <c r="AG14" s="1671"/>
      <c r="AH14" s="1671"/>
      <c r="AI14" s="1671"/>
      <c r="AJ14" s="1671"/>
      <c r="AK14" s="1671"/>
      <c r="AL14" s="1671"/>
      <c r="AM14" s="1671"/>
      <c r="AN14" s="1671"/>
      <c r="AO14" s="1672"/>
      <c r="AP14" s="556"/>
      <c r="AQ14" s="556"/>
      <c r="AR14" s="558"/>
      <c r="AS14" s="1622" t="s">
        <v>323</v>
      </c>
      <c r="AT14" s="1622"/>
      <c r="AU14" s="1622"/>
      <c r="AV14" s="1622"/>
      <c r="AW14" s="1622"/>
      <c r="AX14" s="559"/>
      <c r="AY14" s="1840" t="s">
        <v>362</v>
      </c>
      <c r="AZ14" s="1841"/>
      <c r="BA14" s="1837">
        <f>取説・目次!AS68</f>
        <v>0</v>
      </c>
      <c r="BB14" s="1837"/>
      <c r="BC14" s="1837"/>
      <c r="BD14" s="1837"/>
      <c r="BE14" s="1837"/>
      <c r="BF14" s="1837"/>
      <c r="BG14" s="1837"/>
      <c r="BH14" s="1837"/>
      <c r="BI14" s="1837"/>
      <c r="BJ14" s="1837"/>
      <c r="BK14" s="1837"/>
      <c r="BL14" s="674"/>
      <c r="BM14" s="683"/>
      <c r="BN14" s="1833" t="s">
        <v>365</v>
      </c>
      <c r="BO14" s="1833"/>
      <c r="BP14" s="1833"/>
      <c r="BQ14" s="1833"/>
      <c r="BR14" s="1833"/>
      <c r="BS14" s="684"/>
      <c r="BT14" s="1834"/>
      <c r="BU14" s="1835"/>
      <c r="BV14" s="1835"/>
      <c r="BW14" s="1835"/>
      <c r="BX14" s="1835"/>
      <c r="BY14" s="1835"/>
      <c r="BZ14" s="1835"/>
      <c r="CA14" s="1835"/>
      <c r="CB14" s="1835"/>
      <c r="CC14" s="1835"/>
      <c r="CD14" s="1835"/>
      <c r="CE14" s="1835"/>
      <c r="CF14" s="1836"/>
      <c r="CG14" s="1584"/>
      <c r="CH14" s="1585"/>
      <c r="CI14" s="1585"/>
      <c r="DA14" t="s">
        <v>406</v>
      </c>
    </row>
    <row r="15" spans="1:105" ht="13.5" customHeight="1">
      <c r="A15" s="565"/>
      <c r="B15" s="566"/>
      <c r="C15" s="566"/>
      <c r="D15" s="566"/>
      <c r="E15" s="566"/>
      <c r="F15" s="566"/>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56"/>
      <c r="AQ15" s="556"/>
      <c r="AR15" s="560"/>
      <c r="AS15" s="1622"/>
      <c r="AT15" s="1622"/>
      <c r="AU15" s="1622"/>
      <c r="AV15" s="1622"/>
      <c r="AW15" s="1622"/>
      <c r="AX15" s="561"/>
      <c r="AY15" s="702"/>
      <c r="AZ15" s="703"/>
      <c r="BA15" s="704"/>
      <c r="BB15" s="704"/>
      <c r="BC15" s="705"/>
      <c r="BD15" s="705"/>
      <c r="BE15" s="705"/>
      <c r="BF15" s="705"/>
      <c r="BG15" s="705"/>
      <c r="BH15" s="705"/>
      <c r="BI15" s="705"/>
      <c r="BJ15" s="705"/>
      <c r="BK15" s="704"/>
      <c r="BL15" s="706"/>
      <c r="BM15" s="685"/>
      <c r="BN15" s="1833"/>
      <c r="BO15" s="1833"/>
      <c r="BP15" s="1833"/>
      <c r="BQ15" s="1833"/>
      <c r="BR15" s="1833"/>
      <c r="BS15" s="693"/>
      <c r="BT15" s="685"/>
      <c r="BU15" s="1839">
        <f>取説・目次!AS67</f>
        <v>0</v>
      </c>
      <c r="BV15" s="1839"/>
      <c r="BW15" s="1839"/>
      <c r="BX15" s="1839"/>
      <c r="BY15" s="1839"/>
      <c r="BZ15" s="1839"/>
      <c r="CA15" s="1839"/>
      <c r="CB15" s="1839"/>
      <c r="CC15" s="1839"/>
      <c r="CD15" s="1839"/>
      <c r="CE15" s="1839"/>
      <c r="CF15" s="686"/>
      <c r="CG15" s="1584"/>
      <c r="CH15" s="1585"/>
      <c r="CI15" s="1585"/>
      <c r="DA15" t="s">
        <v>407</v>
      </c>
    </row>
    <row r="16" spans="1:105" ht="13.5" customHeight="1">
      <c r="A16" s="558"/>
      <c r="B16" s="1677" t="s">
        <v>456</v>
      </c>
      <c r="C16" s="1677"/>
      <c r="D16" s="1677"/>
      <c r="E16" s="1677"/>
      <c r="F16" s="1677"/>
      <c r="G16" s="559"/>
      <c r="H16" s="1613" t="str">
        <f>取説・目次!G15</f>
        <v>○○○○○○工事</v>
      </c>
      <c r="I16" s="1614"/>
      <c r="J16" s="1614"/>
      <c r="K16" s="1614"/>
      <c r="L16" s="1614"/>
      <c r="M16" s="1614"/>
      <c r="N16" s="1614"/>
      <c r="O16" s="1614"/>
      <c r="P16" s="1614"/>
      <c r="Q16" s="1614"/>
      <c r="R16" s="1614"/>
      <c r="S16" s="1614"/>
      <c r="T16" s="1614"/>
      <c r="U16" s="1614"/>
      <c r="V16" s="1614"/>
      <c r="W16" s="1614"/>
      <c r="X16" s="1614"/>
      <c r="Y16" s="1614"/>
      <c r="Z16" s="1614"/>
      <c r="AA16" s="1614"/>
      <c r="AB16" s="1614"/>
      <c r="AC16" s="1614"/>
      <c r="AD16" s="1614"/>
      <c r="AE16" s="1614"/>
      <c r="AF16" s="1614"/>
      <c r="AG16" s="1614"/>
      <c r="AH16" s="1614"/>
      <c r="AI16" s="1614"/>
      <c r="AJ16" s="1614"/>
      <c r="AK16" s="1614"/>
      <c r="AL16" s="1614"/>
      <c r="AM16" s="1614"/>
      <c r="AN16" s="1614"/>
      <c r="AO16" s="1615"/>
      <c r="AP16" s="556"/>
      <c r="AQ16" s="556"/>
      <c r="AR16" s="562"/>
      <c r="AS16" s="1622"/>
      <c r="AT16" s="1622"/>
      <c r="AU16" s="1622"/>
      <c r="AV16" s="1622"/>
      <c r="AW16" s="1622"/>
      <c r="AX16" s="563"/>
      <c r="AY16" s="1842" t="s">
        <v>363</v>
      </c>
      <c r="AZ16" s="1843"/>
      <c r="BA16" s="1838">
        <f>取説・目次!AV68</f>
        <v>0</v>
      </c>
      <c r="BB16" s="1838"/>
      <c r="BC16" s="1838"/>
      <c r="BD16" s="1838"/>
      <c r="BE16" s="1838"/>
      <c r="BF16" s="1838"/>
      <c r="BG16" s="1838"/>
      <c r="BH16" s="1838"/>
      <c r="BI16" s="1838"/>
      <c r="BJ16" s="1838"/>
      <c r="BK16" s="1838"/>
      <c r="BL16" s="707"/>
      <c r="BM16" s="687"/>
      <c r="BN16" s="1833"/>
      <c r="BO16" s="1833"/>
      <c r="BP16" s="1833"/>
      <c r="BQ16" s="1833"/>
      <c r="BR16" s="1833"/>
      <c r="BS16" s="688"/>
      <c r="BT16" s="1827"/>
      <c r="BU16" s="1828"/>
      <c r="BV16" s="1828"/>
      <c r="BW16" s="1828"/>
      <c r="BX16" s="1828"/>
      <c r="BY16" s="1828"/>
      <c r="BZ16" s="1828"/>
      <c r="CA16" s="1828"/>
      <c r="CB16" s="1828"/>
      <c r="CC16" s="1828"/>
      <c r="CD16" s="1828"/>
      <c r="CE16" s="1828"/>
      <c r="CF16" s="1829"/>
      <c r="CG16" s="1584"/>
      <c r="CH16" s="1585"/>
      <c r="CI16" s="1585"/>
      <c r="DA16" t="s">
        <v>408</v>
      </c>
    </row>
    <row r="17" spans="1:105" ht="13.5" customHeight="1">
      <c r="A17" s="560"/>
      <c r="B17" s="1677"/>
      <c r="C17" s="1677"/>
      <c r="D17" s="1677"/>
      <c r="E17" s="1677"/>
      <c r="F17" s="1677"/>
      <c r="G17" s="561"/>
      <c r="H17" s="1616" t="str">
        <f>取説・目次!G17</f>
        <v>RC造○階建て○○○改修○○○㎡</v>
      </c>
      <c r="I17" s="1617"/>
      <c r="J17" s="1617"/>
      <c r="K17" s="1617"/>
      <c r="L17" s="1617"/>
      <c r="M17" s="1617"/>
      <c r="N17" s="1617"/>
      <c r="O17" s="1617"/>
      <c r="P17" s="1617"/>
      <c r="Q17" s="1617"/>
      <c r="R17" s="1617"/>
      <c r="S17" s="1617"/>
      <c r="T17" s="1617"/>
      <c r="U17" s="1617"/>
      <c r="V17" s="1617"/>
      <c r="W17" s="1617"/>
      <c r="X17" s="1617"/>
      <c r="Y17" s="1617"/>
      <c r="Z17" s="1617"/>
      <c r="AA17" s="1617"/>
      <c r="AB17" s="1617"/>
      <c r="AC17" s="1617"/>
      <c r="AD17" s="1617"/>
      <c r="AE17" s="1617"/>
      <c r="AF17" s="1617"/>
      <c r="AG17" s="1617"/>
      <c r="AH17" s="1617"/>
      <c r="AI17" s="1617"/>
      <c r="AJ17" s="1617"/>
      <c r="AK17" s="1617"/>
      <c r="AL17" s="1617"/>
      <c r="AM17" s="1617"/>
      <c r="AN17" s="1617"/>
      <c r="AO17" s="1618"/>
      <c r="AP17" s="556"/>
      <c r="AQ17" s="556"/>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c r="BX17" s="567"/>
      <c r="BY17" s="567"/>
      <c r="BZ17" s="567"/>
      <c r="CA17" s="567"/>
      <c r="CB17" s="567"/>
      <c r="CC17" s="567"/>
      <c r="CD17" s="567"/>
      <c r="CE17" s="567"/>
      <c r="CF17" s="567"/>
      <c r="CG17" s="1584"/>
      <c r="CH17" s="1585"/>
      <c r="CI17" s="1585"/>
      <c r="DA17" t="s">
        <v>409</v>
      </c>
    </row>
    <row r="18" spans="1:105" ht="13.5" customHeight="1">
      <c r="A18" s="562"/>
      <c r="B18" s="1677"/>
      <c r="C18" s="1677"/>
      <c r="D18" s="1677"/>
      <c r="E18" s="1677"/>
      <c r="F18" s="1677"/>
      <c r="G18" s="563"/>
      <c r="H18" s="1616" t="str">
        <f>取説・目次!G18</f>
        <v>○○工事一式、○○工事一式</v>
      </c>
      <c r="I18" s="1617"/>
      <c r="J18" s="1617"/>
      <c r="K18" s="1617"/>
      <c r="L18" s="1617"/>
      <c r="M18" s="1617"/>
      <c r="N18" s="1617"/>
      <c r="O18" s="1617"/>
      <c r="P18" s="1617"/>
      <c r="Q18" s="1617"/>
      <c r="R18" s="1617"/>
      <c r="S18" s="1617"/>
      <c r="T18" s="1617"/>
      <c r="U18" s="1617"/>
      <c r="V18" s="1617"/>
      <c r="W18" s="1617"/>
      <c r="X18" s="1617"/>
      <c r="Y18" s="1617"/>
      <c r="Z18" s="1617"/>
      <c r="AA18" s="1617"/>
      <c r="AB18" s="1617"/>
      <c r="AC18" s="1617"/>
      <c r="AD18" s="1617"/>
      <c r="AE18" s="1617"/>
      <c r="AF18" s="1617"/>
      <c r="AG18" s="1617"/>
      <c r="AH18" s="1617"/>
      <c r="AI18" s="1617"/>
      <c r="AJ18" s="1617"/>
      <c r="AK18" s="1617"/>
      <c r="AL18" s="1617"/>
      <c r="AM18" s="1617"/>
      <c r="AN18" s="1617"/>
      <c r="AO18" s="1618"/>
      <c r="AP18" s="556"/>
      <c r="AQ18" s="556"/>
      <c r="AR18" s="558"/>
      <c r="AS18" s="1625" t="s">
        <v>317</v>
      </c>
      <c r="AT18" s="1625"/>
      <c r="AU18" s="1625"/>
      <c r="AV18" s="1625"/>
      <c r="AW18" s="1625"/>
      <c r="AX18" s="559"/>
      <c r="AY18" s="1624" t="s">
        <v>325</v>
      </c>
      <c r="AZ18" s="1624"/>
      <c r="BA18" s="1624"/>
      <c r="BB18" s="1624"/>
      <c r="BC18" s="1624"/>
      <c r="BD18" s="1624"/>
      <c r="BE18" s="1624"/>
      <c r="BF18" s="1624"/>
      <c r="BG18" s="1624"/>
      <c r="BH18" s="1624"/>
      <c r="BI18" s="1624" t="s">
        <v>319</v>
      </c>
      <c r="BJ18" s="1624"/>
      <c r="BK18" s="1624"/>
      <c r="BL18" s="1624"/>
      <c r="BM18" s="1624"/>
      <c r="BN18" s="1624"/>
      <c r="BO18" s="1624"/>
      <c r="BP18" s="1624"/>
      <c r="BQ18" s="1624"/>
      <c r="BR18" s="1624"/>
      <c r="BS18" s="1624"/>
      <c r="BT18" s="1624"/>
      <c r="BU18" s="1624"/>
      <c r="BV18" s="1624"/>
      <c r="BW18" s="1624" t="s">
        <v>320</v>
      </c>
      <c r="BX18" s="1624"/>
      <c r="BY18" s="1624"/>
      <c r="BZ18" s="1624"/>
      <c r="CA18" s="1624"/>
      <c r="CB18" s="1624"/>
      <c r="CC18" s="1624"/>
      <c r="CD18" s="1624"/>
      <c r="CE18" s="1624"/>
      <c r="CF18" s="1624"/>
      <c r="CG18" s="1584"/>
      <c r="CH18" s="1585"/>
      <c r="CI18" s="1585"/>
      <c r="DA18" t="s">
        <v>410</v>
      </c>
    </row>
    <row r="19" spans="1:105" ht="13.5" customHeight="1">
      <c r="A19" s="558"/>
      <c r="B19" s="1677" t="s">
        <v>326</v>
      </c>
      <c r="C19" s="1677"/>
      <c r="D19" s="1677"/>
      <c r="E19" s="1677"/>
      <c r="F19" s="1677"/>
      <c r="G19" s="559"/>
      <c r="H19" s="1603" t="str">
        <f>IF(取説・目次!G37="甲府地区広域行政事務組合","甲府地区広域行政事務組合　","")&amp;IF(取説・目次!G37="甲府地区広域行政事務組合","管理者　","甲府市長　")&amp;取説・目次!G36</f>
        <v>甲府市長　樋口 雄一</v>
      </c>
      <c r="I19" s="1604"/>
      <c r="J19" s="1604"/>
      <c r="K19" s="1604"/>
      <c r="L19" s="1604"/>
      <c r="M19" s="1604"/>
      <c r="N19" s="1604"/>
      <c r="O19" s="1604"/>
      <c r="P19" s="1604"/>
      <c r="Q19" s="1604"/>
      <c r="R19" s="1604"/>
      <c r="S19" s="1604"/>
      <c r="T19" s="1604"/>
      <c r="U19" s="1604"/>
      <c r="V19" s="1604"/>
      <c r="W19" s="1604"/>
      <c r="X19" s="1604"/>
      <c r="Y19" s="1604"/>
      <c r="Z19" s="1604"/>
      <c r="AA19" s="1604"/>
      <c r="AB19" s="1604"/>
      <c r="AC19" s="1604"/>
      <c r="AD19" s="1604"/>
      <c r="AE19" s="1604"/>
      <c r="AF19" s="1604"/>
      <c r="AG19" s="1604"/>
      <c r="AH19" s="1604"/>
      <c r="AI19" s="1604"/>
      <c r="AJ19" s="1604"/>
      <c r="AK19" s="1604"/>
      <c r="AL19" s="1604"/>
      <c r="AM19" s="1604"/>
      <c r="AN19" s="1604"/>
      <c r="AO19" s="1605"/>
      <c r="AP19" s="568"/>
      <c r="AQ19" s="556"/>
      <c r="AR19" s="560"/>
      <c r="AS19" s="1625"/>
      <c r="AT19" s="1625"/>
      <c r="AU19" s="1625"/>
      <c r="AV19" s="1625"/>
      <c r="AW19" s="1625"/>
      <c r="AX19" s="561"/>
      <c r="AY19" s="1624"/>
      <c r="AZ19" s="1624"/>
      <c r="BA19" s="1624"/>
      <c r="BB19" s="1624"/>
      <c r="BC19" s="1624"/>
      <c r="BD19" s="1624"/>
      <c r="BE19" s="1624"/>
      <c r="BF19" s="1624"/>
      <c r="BG19" s="1624"/>
      <c r="BH19" s="1624"/>
      <c r="BI19" s="1624"/>
      <c r="BJ19" s="1624"/>
      <c r="BK19" s="1624"/>
      <c r="BL19" s="1624"/>
      <c r="BM19" s="1624"/>
      <c r="BN19" s="1624"/>
      <c r="BO19" s="1624"/>
      <c r="BP19" s="1624"/>
      <c r="BQ19" s="1624"/>
      <c r="BR19" s="1624"/>
      <c r="BS19" s="1624"/>
      <c r="BT19" s="1624"/>
      <c r="BU19" s="1624"/>
      <c r="BV19" s="1624"/>
      <c r="BW19" s="1624"/>
      <c r="BX19" s="1624"/>
      <c r="BY19" s="1624"/>
      <c r="BZ19" s="1624"/>
      <c r="CA19" s="1624"/>
      <c r="CB19" s="1624"/>
      <c r="CC19" s="1624"/>
      <c r="CD19" s="1624"/>
      <c r="CE19" s="1624"/>
      <c r="CF19" s="1624"/>
      <c r="DA19" t="s">
        <v>411</v>
      </c>
    </row>
    <row r="20" spans="1:105" ht="13.5" customHeight="1">
      <c r="A20" s="560"/>
      <c r="B20" s="1677"/>
      <c r="C20" s="1677"/>
      <c r="D20" s="1677"/>
      <c r="E20" s="1677"/>
      <c r="F20" s="1677"/>
      <c r="G20" s="561"/>
      <c r="H20" s="1619"/>
      <c r="I20" s="1620"/>
      <c r="J20" s="1620"/>
      <c r="K20" s="1621"/>
      <c r="L20" s="621"/>
      <c r="M20" s="621"/>
      <c r="N20" s="621"/>
      <c r="O20" s="621"/>
      <c r="P20" s="621"/>
      <c r="Q20" s="621"/>
      <c r="R20" s="621"/>
      <c r="S20" s="621"/>
      <c r="T20" s="621"/>
      <c r="U20" s="621"/>
      <c r="V20" s="621"/>
      <c r="W20" s="621"/>
      <c r="X20" s="621"/>
      <c r="Y20" s="621"/>
      <c r="Z20" s="621"/>
      <c r="AA20" s="621"/>
      <c r="AB20" s="621"/>
      <c r="AC20" s="621"/>
      <c r="AD20" s="621"/>
      <c r="AE20" s="621"/>
      <c r="AF20" s="621"/>
      <c r="AG20" s="621"/>
      <c r="AH20" s="621"/>
      <c r="AI20" s="621"/>
      <c r="AJ20" s="621"/>
      <c r="AK20" s="621"/>
      <c r="AL20" s="621"/>
      <c r="AM20" s="621"/>
      <c r="AN20" s="621"/>
      <c r="AO20" s="622"/>
      <c r="AP20" s="568"/>
      <c r="AQ20" s="568"/>
      <c r="AR20" s="560"/>
      <c r="AS20" s="1625"/>
      <c r="AT20" s="1625"/>
      <c r="AU20" s="1625"/>
      <c r="AV20" s="1625"/>
      <c r="AW20" s="1625"/>
      <c r="AX20" s="561"/>
      <c r="AY20" s="1640"/>
      <c r="AZ20" s="1641"/>
      <c r="BA20" s="1641"/>
      <c r="BB20" s="1641"/>
      <c r="BC20" s="1641"/>
      <c r="BD20" s="1641"/>
      <c r="BE20" s="1641"/>
      <c r="BF20" s="1641"/>
      <c r="BG20" s="1641"/>
      <c r="BH20" s="1642"/>
      <c r="BI20" s="1761" t="str">
        <f>RIGHT(取説・目次!AS64,2)</f>
        <v/>
      </c>
      <c r="BJ20" s="1661"/>
      <c r="BK20" s="1661">
        <f>取説・目次!AS65</f>
        <v>0</v>
      </c>
      <c r="BL20" s="1661"/>
      <c r="BM20" s="1661"/>
      <c r="BN20" s="1675">
        <f>取説・目次!AT65</f>
        <v>0</v>
      </c>
      <c r="BO20" s="1675"/>
      <c r="BP20" s="1675"/>
      <c r="BQ20" s="1675" t="s">
        <v>359</v>
      </c>
      <c r="BR20" s="1758">
        <f>取説・目次!AV65</f>
        <v>0</v>
      </c>
      <c r="BS20" s="1758"/>
      <c r="BT20" s="1758"/>
      <c r="BU20" s="1758"/>
      <c r="BV20" s="1685" t="s">
        <v>360</v>
      </c>
      <c r="BW20" s="1667">
        <f>取説・目次!AS66</f>
        <v>0</v>
      </c>
      <c r="BX20" s="1668"/>
      <c r="BY20" s="1668"/>
      <c r="BZ20" s="1668"/>
      <c r="CA20" s="1668"/>
      <c r="CB20" s="1668"/>
      <c r="CC20" s="1668"/>
      <c r="CD20" s="1668"/>
      <c r="CE20" s="1668"/>
      <c r="CF20" s="1669"/>
      <c r="DA20" t="s">
        <v>412</v>
      </c>
    </row>
    <row r="21" spans="1:105" ht="13.5" customHeight="1">
      <c r="A21" s="562"/>
      <c r="B21" s="1677"/>
      <c r="C21" s="1677"/>
      <c r="D21" s="1677"/>
      <c r="E21" s="1677"/>
      <c r="F21" s="1677"/>
      <c r="G21" s="563"/>
      <c r="H21" s="1691" t="s">
        <v>361</v>
      </c>
      <c r="I21" s="1692"/>
      <c r="J21" s="1692"/>
      <c r="K21" s="1692"/>
      <c r="L21" s="1692"/>
      <c r="M21" s="1692"/>
      <c r="N21" s="1692"/>
      <c r="O21" s="1692"/>
      <c r="P21" s="1692"/>
      <c r="Q21" s="1692"/>
      <c r="R21" s="1692"/>
      <c r="S21" s="1692"/>
      <c r="T21" s="1692"/>
      <c r="U21" s="1692"/>
      <c r="V21" s="1693"/>
      <c r="W21" s="1693"/>
      <c r="X21" s="1693"/>
      <c r="Y21" s="1693"/>
      <c r="Z21" s="1693"/>
      <c r="AA21" s="1693"/>
      <c r="AB21" s="1693"/>
      <c r="AC21" s="1693"/>
      <c r="AD21" s="1693"/>
      <c r="AE21" s="1693"/>
      <c r="AF21" s="1693"/>
      <c r="AG21" s="1693"/>
      <c r="AH21" s="1693"/>
      <c r="AI21" s="1693"/>
      <c r="AJ21" s="1693"/>
      <c r="AK21" s="1693"/>
      <c r="AL21" s="1693"/>
      <c r="AM21" s="1693"/>
      <c r="AN21" s="1693"/>
      <c r="AO21" s="1694"/>
      <c r="AP21" s="568"/>
      <c r="AQ21" s="568"/>
      <c r="AR21" s="560"/>
      <c r="AS21" s="1625"/>
      <c r="AT21" s="1625"/>
      <c r="AU21" s="1625"/>
      <c r="AV21" s="1625"/>
      <c r="AW21" s="1625"/>
      <c r="AX21" s="561"/>
      <c r="AY21" s="1643"/>
      <c r="AZ21" s="1644"/>
      <c r="BA21" s="1644"/>
      <c r="BB21" s="1644"/>
      <c r="BC21" s="1644"/>
      <c r="BD21" s="1644"/>
      <c r="BE21" s="1644"/>
      <c r="BF21" s="1644"/>
      <c r="BG21" s="1644"/>
      <c r="BH21" s="1645"/>
      <c r="BI21" s="1762"/>
      <c r="BJ21" s="1662"/>
      <c r="BK21" s="1662"/>
      <c r="BL21" s="1662"/>
      <c r="BM21" s="1662"/>
      <c r="BN21" s="1676"/>
      <c r="BO21" s="1676"/>
      <c r="BP21" s="1676"/>
      <c r="BQ21" s="1676"/>
      <c r="BR21" s="1759"/>
      <c r="BS21" s="1759"/>
      <c r="BT21" s="1759"/>
      <c r="BU21" s="1759"/>
      <c r="BV21" s="1686"/>
      <c r="BW21" s="1670"/>
      <c r="BX21" s="1671"/>
      <c r="BY21" s="1671"/>
      <c r="BZ21" s="1671"/>
      <c r="CA21" s="1671"/>
      <c r="CB21" s="1671"/>
      <c r="CC21" s="1671"/>
      <c r="CD21" s="1671"/>
      <c r="CE21" s="1671"/>
      <c r="CF21" s="1672"/>
      <c r="DA21" t="s">
        <v>413</v>
      </c>
    </row>
    <row r="22" spans="1:105" ht="13.5" customHeight="1">
      <c r="A22" s="560"/>
      <c r="B22" s="1622" t="s">
        <v>323</v>
      </c>
      <c r="C22" s="1622"/>
      <c r="D22" s="1622"/>
      <c r="E22" s="1622"/>
      <c r="F22" s="1622"/>
      <c r="G22" s="556"/>
      <c r="H22" s="1611" t="s">
        <v>362</v>
      </c>
      <c r="I22" s="1612"/>
      <c r="J22" s="1606">
        <f>取説・目次!G21</f>
        <v>44288</v>
      </c>
      <c r="K22" s="1606"/>
      <c r="L22" s="1606"/>
      <c r="M22" s="1606"/>
      <c r="N22" s="1606"/>
      <c r="O22" s="1606"/>
      <c r="P22" s="1606"/>
      <c r="Q22" s="1606"/>
      <c r="R22" s="1606"/>
      <c r="S22" s="1606"/>
      <c r="T22" s="1606"/>
      <c r="U22" s="1607"/>
      <c r="V22" s="599"/>
      <c r="W22" s="1622" t="s">
        <v>324</v>
      </c>
      <c r="X22" s="1622"/>
      <c r="Y22" s="1622"/>
      <c r="Z22" s="1622"/>
      <c r="AA22" s="1622"/>
      <c r="AB22" s="559"/>
      <c r="AC22" s="1696">
        <f>取説・目次!G20</f>
        <v>44287</v>
      </c>
      <c r="AD22" s="1697"/>
      <c r="AE22" s="1697"/>
      <c r="AF22" s="1697"/>
      <c r="AG22" s="1697"/>
      <c r="AH22" s="1697"/>
      <c r="AI22" s="1697"/>
      <c r="AJ22" s="1697"/>
      <c r="AK22" s="1697"/>
      <c r="AL22" s="1697"/>
      <c r="AM22" s="1697"/>
      <c r="AN22" s="1697"/>
      <c r="AO22" s="1698"/>
      <c r="AP22" s="569"/>
      <c r="AQ22" s="568"/>
      <c r="AR22" s="560"/>
      <c r="AS22" s="1625"/>
      <c r="AT22" s="1625"/>
      <c r="AU22" s="1625"/>
      <c r="AV22" s="1625"/>
      <c r="AW22" s="1625"/>
      <c r="AX22" s="561"/>
      <c r="AY22" s="1640"/>
      <c r="AZ22" s="1641"/>
      <c r="BA22" s="1641"/>
      <c r="BB22" s="1641"/>
      <c r="BC22" s="1641"/>
      <c r="BD22" s="1641"/>
      <c r="BE22" s="1641"/>
      <c r="BF22" s="1641"/>
      <c r="BG22" s="1641"/>
      <c r="BH22" s="1642"/>
      <c r="BI22" s="1663"/>
      <c r="BJ22" s="1664"/>
      <c r="BK22" s="1664"/>
      <c r="BL22" s="1664"/>
      <c r="BM22" s="1664"/>
      <c r="BN22" s="1729"/>
      <c r="BO22" s="1729"/>
      <c r="BP22" s="1729"/>
      <c r="BQ22" s="1592" t="s">
        <v>359</v>
      </c>
      <c r="BR22" s="1731"/>
      <c r="BS22" s="1731"/>
      <c r="BT22" s="1731"/>
      <c r="BU22" s="1731"/>
      <c r="BV22" s="1756" t="s">
        <v>360</v>
      </c>
      <c r="BW22" s="1739"/>
      <c r="BX22" s="1740"/>
      <c r="BY22" s="1740"/>
      <c r="BZ22" s="1740"/>
      <c r="CA22" s="1740"/>
      <c r="CB22" s="1740"/>
      <c r="CC22" s="1740"/>
      <c r="CD22" s="1740"/>
      <c r="CE22" s="1740"/>
      <c r="CF22" s="1741"/>
      <c r="DA22" t="s">
        <v>414</v>
      </c>
    </row>
    <row r="23" spans="1:105" ht="13.5" customHeight="1">
      <c r="A23" s="560"/>
      <c r="B23" s="1622"/>
      <c r="C23" s="1622"/>
      <c r="D23" s="1622"/>
      <c r="E23" s="1622"/>
      <c r="F23" s="1622"/>
      <c r="G23" s="556"/>
      <c r="H23" s="582"/>
      <c r="I23" s="583"/>
      <c r="J23" s="580"/>
      <c r="K23" s="580"/>
      <c r="L23" s="580"/>
      <c r="M23" s="580"/>
      <c r="N23" s="580"/>
      <c r="O23" s="580"/>
      <c r="P23" s="580"/>
      <c r="Q23" s="580"/>
      <c r="R23" s="580"/>
      <c r="S23" s="580"/>
      <c r="T23" s="580"/>
      <c r="U23" s="581"/>
      <c r="V23" s="578"/>
      <c r="W23" s="1622"/>
      <c r="X23" s="1622"/>
      <c r="Y23" s="1622"/>
      <c r="Z23" s="1622"/>
      <c r="AA23" s="1622"/>
      <c r="AB23" s="561"/>
      <c r="AC23" s="1699"/>
      <c r="AD23" s="1700"/>
      <c r="AE23" s="1700"/>
      <c r="AF23" s="1700"/>
      <c r="AG23" s="1700"/>
      <c r="AH23" s="1700"/>
      <c r="AI23" s="1700"/>
      <c r="AJ23" s="1700"/>
      <c r="AK23" s="1700"/>
      <c r="AL23" s="1700"/>
      <c r="AM23" s="1700"/>
      <c r="AN23" s="1700"/>
      <c r="AO23" s="1701"/>
      <c r="AP23" s="569"/>
      <c r="AQ23" s="569"/>
      <c r="AR23" s="562"/>
      <c r="AS23" s="1625"/>
      <c r="AT23" s="1625"/>
      <c r="AU23" s="1625"/>
      <c r="AV23" s="1625"/>
      <c r="AW23" s="1625"/>
      <c r="AX23" s="563"/>
      <c r="AY23" s="1643"/>
      <c r="AZ23" s="1644"/>
      <c r="BA23" s="1644"/>
      <c r="BB23" s="1644"/>
      <c r="BC23" s="1644"/>
      <c r="BD23" s="1644"/>
      <c r="BE23" s="1644"/>
      <c r="BF23" s="1644"/>
      <c r="BG23" s="1644"/>
      <c r="BH23" s="1645"/>
      <c r="BI23" s="1665"/>
      <c r="BJ23" s="1666"/>
      <c r="BK23" s="1666"/>
      <c r="BL23" s="1666"/>
      <c r="BM23" s="1666"/>
      <c r="BN23" s="1730"/>
      <c r="BO23" s="1730"/>
      <c r="BP23" s="1730"/>
      <c r="BQ23" s="1595"/>
      <c r="BR23" s="1732"/>
      <c r="BS23" s="1732"/>
      <c r="BT23" s="1732"/>
      <c r="BU23" s="1732"/>
      <c r="BV23" s="1757"/>
      <c r="BW23" s="1742"/>
      <c r="BX23" s="1743"/>
      <c r="BY23" s="1743"/>
      <c r="BZ23" s="1743"/>
      <c r="CA23" s="1743"/>
      <c r="CB23" s="1743"/>
      <c r="CC23" s="1743"/>
      <c r="CD23" s="1743"/>
      <c r="CE23" s="1743"/>
      <c r="CF23" s="1744"/>
      <c r="DA23" t="s">
        <v>415</v>
      </c>
    </row>
    <row r="24" spans="1:105" ht="13.5" customHeight="1">
      <c r="A24" s="562"/>
      <c r="B24" s="1622"/>
      <c r="C24" s="1622"/>
      <c r="D24" s="1622"/>
      <c r="E24" s="1622"/>
      <c r="F24" s="1622"/>
      <c r="G24" s="601"/>
      <c r="H24" s="1705" t="s">
        <v>363</v>
      </c>
      <c r="I24" s="1706"/>
      <c r="J24" s="1707">
        <f>取説・目次!G22</f>
        <v>44289</v>
      </c>
      <c r="K24" s="1707"/>
      <c r="L24" s="1707"/>
      <c r="M24" s="1707"/>
      <c r="N24" s="1707"/>
      <c r="O24" s="1707"/>
      <c r="P24" s="1707"/>
      <c r="Q24" s="1707"/>
      <c r="R24" s="1707"/>
      <c r="S24" s="1707"/>
      <c r="T24" s="1707"/>
      <c r="U24" s="1708"/>
      <c r="V24" s="579"/>
      <c r="W24" s="1622"/>
      <c r="X24" s="1622"/>
      <c r="Y24" s="1622"/>
      <c r="Z24" s="1622"/>
      <c r="AA24" s="1622"/>
      <c r="AB24" s="563"/>
      <c r="AC24" s="1702"/>
      <c r="AD24" s="1703"/>
      <c r="AE24" s="1703"/>
      <c r="AF24" s="1703"/>
      <c r="AG24" s="1703"/>
      <c r="AH24" s="1703"/>
      <c r="AI24" s="1703"/>
      <c r="AJ24" s="1703"/>
      <c r="AK24" s="1703"/>
      <c r="AL24" s="1703"/>
      <c r="AM24" s="1703"/>
      <c r="AN24" s="1703"/>
      <c r="AO24" s="1704"/>
      <c r="AP24" s="569"/>
      <c r="AQ24" s="569"/>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DA24" t="s">
        <v>416</v>
      </c>
    </row>
    <row r="25" spans="1:105" ht="13.5" customHeight="1">
      <c r="A25" s="554"/>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6"/>
      <c r="AQ25" s="569"/>
      <c r="AR25" s="558"/>
      <c r="AS25" s="1683" t="s">
        <v>327</v>
      </c>
      <c r="AT25" s="1683"/>
      <c r="AU25" s="1683"/>
      <c r="AV25" s="1683"/>
      <c r="AW25" s="1683"/>
      <c r="AX25" s="559"/>
      <c r="AY25" s="604" t="s">
        <v>328</v>
      </c>
      <c r="AZ25" s="1684" t="s">
        <v>329</v>
      </c>
      <c r="BA25" s="1684"/>
      <c r="BB25" s="1684"/>
      <c r="BC25" s="1684"/>
      <c r="BD25" s="605"/>
      <c r="BE25" s="1683" t="s">
        <v>330</v>
      </c>
      <c r="BF25" s="1683"/>
      <c r="BG25" s="1683"/>
      <c r="BH25" s="1683"/>
      <c r="BI25" s="1683"/>
      <c r="BJ25" s="1683"/>
      <c r="BK25" s="1683"/>
      <c r="BL25" s="1683"/>
      <c r="BM25" s="1683"/>
      <c r="BN25" s="1683"/>
      <c r="BO25" s="1648" t="s">
        <v>331</v>
      </c>
      <c r="BP25" s="1648"/>
      <c r="BQ25" s="1648"/>
      <c r="BR25" s="1648"/>
      <c r="BS25" s="1648"/>
      <c r="BT25" s="1648"/>
      <c r="BU25" s="1648"/>
      <c r="BV25" s="1648"/>
      <c r="BW25" s="1648"/>
      <c r="BX25" s="1649" t="s">
        <v>332</v>
      </c>
      <c r="BY25" s="1649"/>
      <c r="BZ25" s="1649"/>
      <c r="CA25" s="1649"/>
      <c r="CB25" s="1649"/>
      <c r="CC25" s="1649"/>
      <c r="CD25" s="1649"/>
      <c r="CE25" s="1649"/>
      <c r="CF25" s="1649"/>
      <c r="DA25" t="s">
        <v>417</v>
      </c>
    </row>
    <row r="26" spans="1:105" ht="13.5" customHeight="1">
      <c r="A26" s="558"/>
      <c r="B26" s="1625" t="s">
        <v>333</v>
      </c>
      <c r="C26" s="1625"/>
      <c r="D26" s="1625"/>
      <c r="E26" s="1625"/>
      <c r="F26" s="1625"/>
      <c r="G26" s="559"/>
      <c r="H26" s="603" t="s">
        <v>328</v>
      </c>
      <c r="I26" s="1622" t="s">
        <v>334</v>
      </c>
      <c r="J26" s="1622"/>
      <c r="K26" s="1622"/>
      <c r="L26" s="1622"/>
      <c r="M26" s="605"/>
      <c r="N26" s="1624" t="s">
        <v>335</v>
      </c>
      <c r="O26" s="1624"/>
      <c r="P26" s="1624"/>
      <c r="Q26" s="1624"/>
      <c r="R26" s="1624"/>
      <c r="S26" s="1624"/>
      <c r="T26" s="1624"/>
      <c r="U26" s="1624"/>
      <c r="V26" s="1624"/>
      <c r="W26" s="1624"/>
      <c r="X26" s="1624"/>
      <c r="Y26" s="1624"/>
      <c r="Z26" s="1624"/>
      <c r="AA26" s="1624"/>
      <c r="AB26" s="1624"/>
      <c r="AC26" s="1624" t="s">
        <v>336</v>
      </c>
      <c r="AD26" s="1624"/>
      <c r="AE26" s="1624"/>
      <c r="AF26" s="1624"/>
      <c r="AG26" s="1624"/>
      <c r="AH26" s="1624"/>
      <c r="AI26" s="1624"/>
      <c r="AJ26" s="1624"/>
      <c r="AK26" s="1624"/>
      <c r="AL26" s="1624"/>
      <c r="AM26" s="1624"/>
      <c r="AN26" s="1624"/>
      <c r="AO26" s="1624"/>
      <c r="AP26" s="564"/>
      <c r="AQ26" s="556"/>
      <c r="AR26" s="560"/>
      <c r="AS26" s="1683"/>
      <c r="AT26" s="1683"/>
      <c r="AU26" s="1683"/>
      <c r="AV26" s="1683"/>
      <c r="AW26" s="1683"/>
      <c r="AX26" s="561"/>
      <c r="AY26" s="564"/>
      <c r="AZ26" s="1684"/>
      <c r="BA26" s="1684"/>
      <c r="BB26" s="1684"/>
      <c r="BC26" s="1684"/>
      <c r="BD26" s="570"/>
      <c r="BE26" s="1683"/>
      <c r="BF26" s="1683"/>
      <c r="BG26" s="1683"/>
      <c r="BH26" s="1683"/>
      <c r="BI26" s="1683"/>
      <c r="BJ26" s="1683"/>
      <c r="BK26" s="1683"/>
      <c r="BL26" s="1683"/>
      <c r="BM26" s="1683"/>
      <c r="BN26" s="1683"/>
      <c r="BO26" s="1648"/>
      <c r="BP26" s="1648"/>
      <c r="BQ26" s="1648"/>
      <c r="BR26" s="1648"/>
      <c r="BS26" s="1648"/>
      <c r="BT26" s="1648"/>
      <c r="BU26" s="1648"/>
      <c r="BV26" s="1648"/>
      <c r="BW26" s="1648"/>
      <c r="BX26" s="1649"/>
      <c r="BY26" s="1649"/>
      <c r="BZ26" s="1649"/>
      <c r="CA26" s="1649"/>
      <c r="CB26" s="1649"/>
      <c r="CC26" s="1649"/>
      <c r="CD26" s="1649"/>
      <c r="CE26" s="1649"/>
      <c r="CF26" s="1649"/>
      <c r="DA26" t="s">
        <v>418</v>
      </c>
    </row>
    <row r="27" spans="1:105" ht="13.5" customHeight="1">
      <c r="A27" s="560"/>
      <c r="B27" s="1625"/>
      <c r="C27" s="1625"/>
      <c r="D27" s="1625"/>
      <c r="E27" s="1625"/>
      <c r="F27" s="1625"/>
      <c r="G27" s="561"/>
      <c r="H27" s="606"/>
      <c r="I27" s="1622"/>
      <c r="J27" s="1622"/>
      <c r="K27" s="1622"/>
      <c r="L27" s="1622"/>
      <c r="M27" s="607"/>
      <c r="N27" s="1624"/>
      <c r="O27" s="1624"/>
      <c r="P27" s="1624"/>
      <c r="Q27" s="1624"/>
      <c r="R27" s="1624"/>
      <c r="S27" s="1624"/>
      <c r="T27" s="1624"/>
      <c r="U27" s="1624"/>
      <c r="V27" s="1624"/>
      <c r="W27" s="1624"/>
      <c r="X27" s="1624"/>
      <c r="Y27" s="1624"/>
      <c r="Z27" s="1624"/>
      <c r="AA27" s="1624"/>
      <c r="AB27" s="1624"/>
      <c r="AC27" s="1624"/>
      <c r="AD27" s="1624"/>
      <c r="AE27" s="1624"/>
      <c r="AF27" s="1624"/>
      <c r="AG27" s="1624"/>
      <c r="AH27" s="1624"/>
      <c r="AI27" s="1624"/>
      <c r="AJ27" s="1624"/>
      <c r="AK27" s="1624"/>
      <c r="AL27" s="1624"/>
      <c r="AM27" s="1624"/>
      <c r="AN27" s="1624"/>
      <c r="AO27" s="1624"/>
      <c r="AP27" s="564"/>
      <c r="AQ27" s="564"/>
      <c r="AR27" s="560"/>
      <c r="AS27" s="1683"/>
      <c r="AT27" s="1683"/>
      <c r="AU27" s="1683"/>
      <c r="AV27" s="1683"/>
      <c r="AW27" s="1683"/>
      <c r="AX27" s="561"/>
      <c r="AY27" s="556"/>
      <c r="AZ27" s="1684"/>
      <c r="BA27" s="1684"/>
      <c r="BB27" s="1684"/>
      <c r="BC27" s="1684"/>
      <c r="BD27" s="561"/>
      <c r="BE27" s="1736" t="s">
        <v>433</v>
      </c>
      <c r="BF27" s="1736"/>
      <c r="BG27" s="1736"/>
      <c r="BH27" s="1736"/>
      <c r="BI27" s="1736"/>
      <c r="BJ27" s="1736"/>
      <c r="BK27" s="1736"/>
      <c r="BL27" s="1736"/>
      <c r="BM27" s="1736"/>
      <c r="BN27" s="1736"/>
      <c r="BO27" s="1709" t="s">
        <v>433</v>
      </c>
      <c r="BP27" s="1709"/>
      <c r="BQ27" s="1709"/>
      <c r="BR27" s="1709"/>
      <c r="BS27" s="1709"/>
      <c r="BT27" s="1709"/>
      <c r="BU27" s="1709"/>
      <c r="BV27" s="1709"/>
      <c r="BW27" s="1709"/>
      <c r="BX27" s="1738" t="s">
        <v>433</v>
      </c>
      <c r="BY27" s="1738"/>
      <c r="BZ27" s="1738"/>
      <c r="CA27" s="1738"/>
      <c r="CB27" s="1738"/>
      <c r="CC27" s="1738"/>
      <c r="CD27" s="1738"/>
      <c r="CE27" s="1738"/>
      <c r="CF27" s="1738"/>
      <c r="DA27" t="s">
        <v>419</v>
      </c>
    </row>
    <row r="28" spans="1:105" ht="13.5" customHeight="1">
      <c r="A28" s="560"/>
      <c r="B28" s="1625"/>
      <c r="C28" s="1625"/>
      <c r="D28" s="1625"/>
      <c r="E28" s="1625"/>
      <c r="F28" s="1625"/>
      <c r="G28" s="561"/>
      <c r="H28" s="558"/>
      <c r="I28" s="1622" t="s">
        <v>337</v>
      </c>
      <c r="J28" s="1622"/>
      <c r="K28" s="1622"/>
      <c r="L28" s="1622"/>
      <c r="M28" s="559"/>
      <c r="N28" s="1647" t="str">
        <f>取説・目次!G53</f>
        <v>株式会社 甲府工務店</v>
      </c>
      <c r="O28" s="1647"/>
      <c r="P28" s="1647"/>
      <c r="Q28" s="1647"/>
      <c r="R28" s="1647"/>
      <c r="S28" s="1647"/>
      <c r="T28" s="1647"/>
      <c r="U28" s="1647"/>
      <c r="V28" s="1647"/>
      <c r="W28" s="1647"/>
      <c r="X28" s="1647"/>
      <c r="Y28" s="1647"/>
      <c r="Z28" s="1647"/>
      <c r="AA28" s="1647"/>
      <c r="AB28" s="1647"/>
      <c r="AC28" s="1647" t="str">
        <f>取説・目次!G54</f>
        <v>甲府市○-○-○</v>
      </c>
      <c r="AD28" s="1647"/>
      <c r="AE28" s="1647"/>
      <c r="AF28" s="1647"/>
      <c r="AG28" s="1647"/>
      <c r="AH28" s="1647"/>
      <c r="AI28" s="1647"/>
      <c r="AJ28" s="1647"/>
      <c r="AK28" s="1647"/>
      <c r="AL28" s="1647"/>
      <c r="AM28" s="1647"/>
      <c r="AN28" s="1647"/>
      <c r="AO28" s="1647"/>
      <c r="AP28" s="571"/>
      <c r="AQ28" s="564"/>
      <c r="AR28" s="560"/>
      <c r="AS28" s="1683"/>
      <c r="AT28" s="1683"/>
      <c r="AU28" s="1683"/>
      <c r="AV28" s="1683"/>
      <c r="AW28" s="1683"/>
      <c r="AX28" s="561"/>
      <c r="AY28" s="556"/>
      <c r="AZ28" s="1684"/>
      <c r="BA28" s="1684"/>
      <c r="BB28" s="1684"/>
      <c r="BC28" s="1684"/>
      <c r="BD28" s="561"/>
      <c r="BE28" s="1736"/>
      <c r="BF28" s="1736"/>
      <c r="BG28" s="1736"/>
      <c r="BH28" s="1736"/>
      <c r="BI28" s="1736"/>
      <c r="BJ28" s="1736"/>
      <c r="BK28" s="1736"/>
      <c r="BL28" s="1736"/>
      <c r="BM28" s="1736"/>
      <c r="BN28" s="1736"/>
      <c r="BO28" s="1709"/>
      <c r="BP28" s="1709"/>
      <c r="BQ28" s="1709"/>
      <c r="BR28" s="1709"/>
      <c r="BS28" s="1709"/>
      <c r="BT28" s="1709"/>
      <c r="BU28" s="1709"/>
      <c r="BV28" s="1709"/>
      <c r="BW28" s="1709"/>
      <c r="BX28" s="1738"/>
      <c r="BY28" s="1738"/>
      <c r="BZ28" s="1738"/>
      <c r="CA28" s="1738"/>
      <c r="CB28" s="1738"/>
      <c r="CC28" s="1738"/>
      <c r="CD28" s="1738"/>
      <c r="CE28" s="1738"/>
      <c r="CF28" s="1738"/>
      <c r="DA28" t="s">
        <v>420</v>
      </c>
    </row>
    <row r="29" spans="1:105" ht="13.5" customHeight="1">
      <c r="A29" s="560"/>
      <c r="B29" s="1625"/>
      <c r="C29" s="1625"/>
      <c r="D29" s="1625"/>
      <c r="E29" s="1625"/>
      <c r="F29" s="1625"/>
      <c r="G29" s="561"/>
      <c r="H29" s="562"/>
      <c r="I29" s="1622"/>
      <c r="J29" s="1622"/>
      <c r="K29" s="1622"/>
      <c r="L29" s="1622"/>
      <c r="M29" s="563"/>
      <c r="N29" s="1647"/>
      <c r="O29" s="1647"/>
      <c r="P29" s="1647"/>
      <c r="Q29" s="1647"/>
      <c r="R29" s="1647"/>
      <c r="S29" s="1647"/>
      <c r="T29" s="1647"/>
      <c r="U29" s="1647"/>
      <c r="V29" s="1647"/>
      <c r="W29" s="1647"/>
      <c r="X29" s="1647"/>
      <c r="Y29" s="1647"/>
      <c r="Z29" s="1647"/>
      <c r="AA29" s="1647"/>
      <c r="AB29" s="1647"/>
      <c r="AC29" s="1647"/>
      <c r="AD29" s="1647"/>
      <c r="AE29" s="1647"/>
      <c r="AF29" s="1647"/>
      <c r="AG29" s="1647"/>
      <c r="AH29" s="1647"/>
      <c r="AI29" s="1647"/>
      <c r="AJ29" s="1647"/>
      <c r="AK29" s="1647"/>
      <c r="AL29" s="1647"/>
      <c r="AM29" s="1647"/>
      <c r="AN29" s="1647"/>
      <c r="AO29" s="1647"/>
      <c r="AP29" s="571"/>
      <c r="AQ29" s="571"/>
      <c r="AR29" s="560"/>
      <c r="AS29" s="1683"/>
      <c r="AT29" s="1683"/>
      <c r="AU29" s="1683"/>
      <c r="AV29" s="1683"/>
      <c r="AW29" s="1683"/>
      <c r="AX29" s="561"/>
      <c r="AY29" s="1648" t="s">
        <v>338</v>
      </c>
      <c r="AZ29" s="1648"/>
      <c r="BA29" s="1648"/>
      <c r="BB29" s="1648"/>
      <c r="BC29" s="1648"/>
      <c r="BD29" s="1648"/>
      <c r="BE29" s="1646" t="s">
        <v>339</v>
      </c>
      <c r="BF29" s="1646"/>
      <c r="BG29" s="1646"/>
      <c r="BH29" s="1646"/>
      <c r="BI29" s="1646"/>
      <c r="BJ29" s="1646"/>
      <c r="BK29" s="1646"/>
      <c r="BL29" s="1624" t="s">
        <v>330</v>
      </c>
      <c r="BM29" s="1624"/>
      <c r="BN29" s="1624"/>
      <c r="BO29" s="1624"/>
      <c r="BP29" s="1624"/>
      <c r="BQ29" s="1624"/>
      <c r="BR29" s="1624"/>
      <c r="BS29" s="1624"/>
      <c r="BT29" s="1624" t="s">
        <v>331</v>
      </c>
      <c r="BU29" s="1624"/>
      <c r="BV29" s="1624"/>
      <c r="BW29" s="1624"/>
      <c r="BX29" s="1624"/>
      <c r="BY29" s="1624"/>
      <c r="BZ29" s="1624"/>
      <c r="CA29" s="1624" t="s">
        <v>332</v>
      </c>
      <c r="CB29" s="1624"/>
      <c r="CC29" s="1624"/>
      <c r="CD29" s="1624"/>
      <c r="CE29" s="1624"/>
      <c r="CF29" s="1624"/>
      <c r="DA29" t="s">
        <v>421</v>
      </c>
    </row>
    <row r="30" spans="1:105" ht="13.5" customHeight="1">
      <c r="A30" s="560"/>
      <c r="B30" s="1625"/>
      <c r="C30" s="1625"/>
      <c r="D30" s="1625"/>
      <c r="E30" s="1625"/>
      <c r="F30" s="1625"/>
      <c r="G30" s="561"/>
      <c r="H30" s="560"/>
      <c r="I30" s="1622" t="s">
        <v>340</v>
      </c>
      <c r="J30" s="1622"/>
      <c r="K30" s="1622"/>
      <c r="L30" s="1622"/>
      <c r="M30" s="561"/>
      <c r="N30" s="1647" t="str">
        <f>取説・目次!G58</f>
        <v>同上</v>
      </c>
      <c r="O30" s="1647"/>
      <c r="P30" s="1647"/>
      <c r="Q30" s="1647"/>
      <c r="R30" s="1647"/>
      <c r="S30" s="1647"/>
      <c r="T30" s="1647"/>
      <c r="U30" s="1647"/>
      <c r="V30" s="1647"/>
      <c r="W30" s="1647"/>
      <c r="X30" s="1647"/>
      <c r="Y30" s="1647"/>
      <c r="Z30" s="1647"/>
      <c r="AA30" s="1647"/>
      <c r="AB30" s="1647"/>
      <c r="AC30" s="1647" t="str">
        <f>取説・目次!G59</f>
        <v>同上</v>
      </c>
      <c r="AD30" s="1647"/>
      <c r="AE30" s="1647"/>
      <c r="AF30" s="1647"/>
      <c r="AG30" s="1647"/>
      <c r="AH30" s="1647"/>
      <c r="AI30" s="1647"/>
      <c r="AJ30" s="1647"/>
      <c r="AK30" s="1647"/>
      <c r="AL30" s="1647"/>
      <c r="AM30" s="1647"/>
      <c r="AN30" s="1647"/>
      <c r="AO30" s="1647"/>
      <c r="AP30" s="571"/>
      <c r="AQ30" s="571"/>
      <c r="AR30" s="560"/>
      <c r="AS30" s="1683"/>
      <c r="AT30" s="1683"/>
      <c r="AU30" s="1683"/>
      <c r="AV30" s="1683"/>
      <c r="AW30" s="1683"/>
      <c r="AX30" s="561"/>
      <c r="AY30" s="1648"/>
      <c r="AZ30" s="1648"/>
      <c r="BA30" s="1648"/>
      <c r="BB30" s="1648"/>
      <c r="BC30" s="1648"/>
      <c r="BD30" s="1648"/>
      <c r="BE30" s="1646"/>
      <c r="BF30" s="1646"/>
      <c r="BG30" s="1646"/>
      <c r="BH30" s="1646"/>
      <c r="BI30" s="1646"/>
      <c r="BJ30" s="1646"/>
      <c r="BK30" s="1646"/>
      <c r="BL30" s="1624"/>
      <c r="BM30" s="1624"/>
      <c r="BN30" s="1624"/>
      <c r="BO30" s="1624"/>
      <c r="BP30" s="1624"/>
      <c r="BQ30" s="1624"/>
      <c r="BR30" s="1624"/>
      <c r="BS30" s="1624"/>
      <c r="BT30" s="1624"/>
      <c r="BU30" s="1624"/>
      <c r="BV30" s="1624"/>
      <c r="BW30" s="1624"/>
      <c r="BX30" s="1624"/>
      <c r="BY30" s="1624"/>
      <c r="BZ30" s="1624"/>
      <c r="CA30" s="1624"/>
      <c r="CB30" s="1624"/>
      <c r="CC30" s="1624"/>
      <c r="CD30" s="1624"/>
      <c r="CE30" s="1624"/>
      <c r="CF30" s="1624"/>
    </row>
    <row r="31" spans="1:105" ht="13.5" customHeight="1">
      <c r="A31" s="562"/>
      <c r="B31" s="1625"/>
      <c r="C31" s="1625"/>
      <c r="D31" s="1625"/>
      <c r="E31" s="1625"/>
      <c r="F31" s="1625"/>
      <c r="G31" s="563"/>
      <c r="H31" s="562"/>
      <c r="I31" s="1622"/>
      <c r="J31" s="1622"/>
      <c r="K31" s="1622"/>
      <c r="L31" s="1622"/>
      <c r="M31" s="563"/>
      <c r="N31" s="1647"/>
      <c r="O31" s="1647"/>
      <c r="P31" s="1647"/>
      <c r="Q31" s="1647"/>
      <c r="R31" s="1647"/>
      <c r="S31" s="1647"/>
      <c r="T31" s="1647"/>
      <c r="U31" s="1647"/>
      <c r="V31" s="1647"/>
      <c r="W31" s="1647"/>
      <c r="X31" s="1647"/>
      <c r="Y31" s="1647"/>
      <c r="Z31" s="1647"/>
      <c r="AA31" s="1647"/>
      <c r="AB31" s="1647"/>
      <c r="AC31" s="1647"/>
      <c r="AD31" s="1647"/>
      <c r="AE31" s="1647"/>
      <c r="AF31" s="1647"/>
      <c r="AG31" s="1647"/>
      <c r="AH31" s="1647"/>
      <c r="AI31" s="1647"/>
      <c r="AJ31" s="1647"/>
      <c r="AK31" s="1647"/>
      <c r="AL31" s="1647"/>
      <c r="AM31" s="1647"/>
      <c r="AN31" s="1647"/>
      <c r="AO31" s="1647"/>
      <c r="AP31" s="571"/>
      <c r="AQ31" s="571"/>
      <c r="AR31" s="560"/>
      <c r="AS31" s="1683"/>
      <c r="AT31" s="1683"/>
      <c r="AU31" s="1683"/>
      <c r="AV31" s="1683"/>
      <c r="AW31" s="1683"/>
      <c r="AX31" s="561"/>
      <c r="AY31" s="1648"/>
      <c r="AZ31" s="1648"/>
      <c r="BA31" s="1648"/>
      <c r="BB31" s="1648"/>
      <c r="BC31" s="1648"/>
      <c r="BD31" s="1648"/>
      <c r="BE31" s="1710"/>
      <c r="BF31" s="1710"/>
      <c r="BG31" s="1710"/>
      <c r="BH31" s="1710"/>
      <c r="BI31" s="1710"/>
      <c r="BJ31" s="1710"/>
      <c r="BK31" s="1710"/>
      <c r="BL31" s="1695"/>
      <c r="BM31" s="1695"/>
      <c r="BN31" s="1695"/>
      <c r="BO31" s="1695"/>
      <c r="BP31" s="1695"/>
      <c r="BQ31" s="1695"/>
      <c r="BR31" s="1695"/>
      <c r="BS31" s="1695"/>
      <c r="BT31" s="1695"/>
      <c r="BU31" s="1695"/>
      <c r="BV31" s="1695"/>
      <c r="BW31" s="1695"/>
      <c r="BX31" s="1695"/>
      <c r="BY31" s="1695"/>
      <c r="BZ31" s="1695"/>
      <c r="CA31" s="1695"/>
      <c r="CB31" s="1695"/>
      <c r="CC31" s="1695"/>
      <c r="CD31" s="1695"/>
      <c r="CE31" s="1695"/>
      <c r="CF31" s="1695"/>
    </row>
    <row r="32" spans="1:105" ht="13.5" customHeight="1">
      <c r="A32" s="554"/>
      <c r="B32" s="554"/>
      <c r="C32" s="554"/>
      <c r="D32" s="554"/>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6"/>
      <c r="AQ32" s="571"/>
      <c r="AR32" s="562"/>
      <c r="AS32" s="1683"/>
      <c r="AT32" s="1683"/>
      <c r="AU32" s="1683"/>
      <c r="AV32" s="1683"/>
      <c r="AW32" s="1683"/>
      <c r="AX32" s="563"/>
      <c r="AY32" s="1648"/>
      <c r="AZ32" s="1648"/>
      <c r="BA32" s="1648"/>
      <c r="BB32" s="1648"/>
      <c r="BC32" s="1648"/>
      <c r="BD32" s="1648"/>
      <c r="BE32" s="1710"/>
      <c r="BF32" s="1710"/>
      <c r="BG32" s="1710"/>
      <c r="BH32" s="1710"/>
      <c r="BI32" s="1710"/>
      <c r="BJ32" s="1710"/>
      <c r="BK32" s="1710"/>
      <c r="BL32" s="1695"/>
      <c r="BM32" s="1695"/>
      <c r="BN32" s="1695"/>
      <c r="BO32" s="1695"/>
      <c r="BP32" s="1695"/>
      <c r="BQ32" s="1695"/>
      <c r="BR32" s="1695"/>
      <c r="BS32" s="1695"/>
      <c r="BT32" s="1695"/>
      <c r="BU32" s="1695"/>
      <c r="BV32" s="1695"/>
      <c r="BW32" s="1695"/>
      <c r="BX32" s="1695"/>
      <c r="BY32" s="1695"/>
      <c r="BZ32" s="1695"/>
      <c r="CA32" s="1695"/>
      <c r="CB32" s="1695"/>
      <c r="CC32" s="1695"/>
      <c r="CD32" s="1695"/>
      <c r="CE32" s="1695"/>
      <c r="CF32" s="1695"/>
    </row>
    <row r="33" spans="1:84" ht="13.5" customHeight="1">
      <c r="A33" s="558"/>
      <c r="B33" s="1683" t="s">
        <v>327</v>
      </c>
      <c r="C33" s="1683"/>
      <c r="D33" s="1683"/>
      <c r="E33" s="1683"/>
      <c r="F33" s="1683"/>
      <c r="G33" s="559"/>
      <c r="H33" s="604" t="s">
        <v>328</v>
      </c>
      <c r="I33" s="1684" t="s">
        <v>329</v>
      </c>
      <c r="J33" s="1684"/>
      <c r="K33" s="1684"/>
      <c r="L33" s="1684"/>
      <c r="M33" s="605"/>
      <c r="N33" s="1683" t="s">
        <v>330</v>
      </c>
      <c r="O33" s="1683"/>
      <c r="P33" s="1683"/>
      <c r="Q33" s="1683"/>
      <c r="R33" s="1683"/>
      <c r="S33" s="1683"/>
      <c r="T33" s="1683"/>
      <c r="U33" s="1683"/>
      <c r="V33" s="1683"/>
      <c r="W33" s="1683"/>
      <c r="X33" s="1648" t="s">
        <v>331</v>
      </c>
      <c r="Y33" s="1648"/>
      <c r="Z33" s="1648"/>
      <c r="AA33" s="1648"/>
      <c r="AB33" s="1648"/>
      <c r="AC33" s="1648"/>
      <c r="AD33" s="1648"/>
      <c r="AE33" s="1648"/>
      <c r="AF33" s="1648"/>
      <c r="AG33" s="1649" t="s">
        <v>332</v>
      </c>
      <c r="AH33" s="1649"/>
      <c r="AI33" s="1649"/>
      <c r="AJ33" s="1649"/>
      <c r="AK33" s="1649"/>
      <c r="AL33" s="1649"/>
      <c r="AM33" s="1649"/>
      <c r="AN33" s="1649"/>
      <c r="AO33" s="1649"/>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row>
    <row r="34" spans="1:84" ht="13.5" customHeight="1">
      <c r="A34" s="560"/>
      <c r="B34" s="1683"/>
      <c r="C34" s="1683"/>
      <c r="D34" s="1683"/>
      <c r="E34" s="1683"/>
      <c r="F34" s="1683"/>
      <c r="G34" s="561"/>
      <c r="H34" s="564"/>
      <c r="I34" s="1684"/>
      <c r="J34" s="1684"/>
      <c r="K34" s="1684"/>
      <c r="L34" s="1684"/>
      <c r="M34" s="570"/>
      <c r="N34" s="1683"/>
      <c r="O34" s="1683"/>
      <c r="P34" s="1683"/>
      <c r="Q34" s="1683"/>
      <c r="R34" s="1683"/>
      <c r="S34" s="1683"/>
      <c r="T34" s="1683"/>
      <c r="U34" s="1683"/>
      <c r="V34" s="1683"/>
      <c r="W34" s="1683"/>
      <c r="X34" s="1648"/>
      <c r="Y34" s="1648"/>
      <c r="Z34" s="1648"/>
      <c r="AA34" s="1648"/>
      <c r="AB34" s="1648"/>
      <c r="AC34" s="1648"/>
      <c r="AD34" s="1648"/>
      <c r="AE34" s="1648"/>
      <c r="AF34" s="1648"/>
      <c r="AG34" s="1649"/>
      <c r="AH34" s="1649"/>
      <c r="AI34" s="1649"/>
      <c r="AJ34" s="1649"/>
      <c r="AK34" s="1649"/>
      <c r="AL34" s="1649"/>
      <c r="AM34" s="1649"/>
      <c r="AN34" s="1649"/>
      <c r="AO34" s="1649"/>
      <c r="AP34" s="556"/>
      <c r="AQ34" s="556"/>
      <c r="AR34" s="1650" t="s">
        <v>341</v>
      </c>
      <c r="AS34" s="1650"/>
      <c r="AT34" s="1650"/>
      <c r="AU34" s="1650"/>
      <c r="AV34" s="1650"/>
      <c r="AW34" s="1650"/>
      <c r="AX34" s="1650"/>
      <c r="AY34" s="1650"/>
      <c r="AZ34" s="1650"/>
      <c r="BA34" s="1639"/>
      <c r="BB34" s="1639"/>
      <c r="BC34" s="1639"/>
      <c r="BD34" s="1639"/>
      <c r="BE34" s="1639"/>
      <c r="BF34" s="1639"/>
      <c r="BG34" s="1639"/>
      <c r="BH34" s="1639"/>
      <c r="BI34" s="1639"/>
      <c r="BJ34" s="1639"/>
      <c r="BK34" s="1639"/>
      <c r="BL34" s="554"/>
      <c r="BM34" s="1650" t="s">
        <v>342</v>
      </c>
      <c r="BN34" s="1650"/>
      <c r="BO34" s="1650"/>
      <c r="BP34" s="1650"/>
      <c r="BQ34" s="1650"/>
      <c r="BR34" s="1650"/>
      <c r="BS34" s="1650"/>
      <c r="BT34" s="1650"/>
      <c r="BU34" s="1650"/>
      <c r="BV34" s="1720">
        <f>取説・目次!AS73</f>
        <v>0</v>
      </c>
      <c r="BW34" s="1720"/>
      <c r="BX34" s="1720"/>
      <c r="BY34" s="1720"/>
      <c r="BZ34" s="1720"/>
      <c r="CA34" s="1720"/>
      <c r="CB34" s="1720"/>
      <c r="CC34" s="1720"/>
      <c r="CD34" s="1720"/>
      <c r="CE34" s="1720"/>
      <c r="CF34" s="1720"/>
    </row>
    <row r="35" spans="1:84" ht="13.5" customHeight="1">
      <c r="A35" s="560"/>
      <c r="B35" s="1683"/>
      <c r="C35" s="1683"/>
      <c r="D35" s="1683"/>
      <c r="E35" s="1683"/>
      <c r="F35" s="1683"/>
      <c r="G35" s="561"/>
      <c r="H35" s="556"/>
      <c r="I35" s="1684"/>
      <c r="J35" s="1684"/>
      <c r="K35" s="1684"/>
      <c r="L35" s="1684"/>
      <c r="M35" s="561"/>
      <c r="N35" s="1657" t="str">
        <f>取説・目次!G55</f>
        <v>加入</v>
      </c>
      <c r="O35" s="1657"/>
      <c r="P35" s="1657"/>
      <c r="Q35" s="1657"/>
      <c r="R35" s="1657"/>
      <c r="S35" s="1657"/>
      <c r="T35" s="1657"/>
      <c r="U35" s="1657"/>
      <c r="V35" s="1657"/>
      <c r="W35" s="1657"/>
      <c r="X35" s="1719" t="str">
        <f>取説・目次!G56</f>
        <v>加入</v>
      </c>
      <c r="Y35" s="1719"/>
      <c r="Z35" s="1719"/>
      <c r="AA35" s="1719"/>
      <c r="AB35" s="1719"/>
      <c r="AC35" s="1719"/>
      <c r="AD35" s="1719"/>
      <c r="AE35" s="1719"/>
      <c r="AF35" s="1719"/>
      <c r="AG35" s="1711" t="str">
        <f>取説・目次!G57</f>
        <v>加入</v>
      </c>
      <c r="AH35" s="1711"/>
      <c r="AI35" s="1711"/>
      <c r="AJ35" s="1711"/>
      <c r="AK35" s="1711"/>
      <c r="AL35" s="1711"/>
      <c r="AM35" s="1711"/>
      <c r="AN35" s="1711"/>
      <c r="AO35" s="1711"/>
      <c r="AP35" s="556"/>
      <c r="AQ35" s="556"/>
      <c r="AR35" s="1650"/>
      <c r="AS35" s="1650"/>
      <c r="AT35" s="1650"/>
      <c r="AU35" s="1650"/>
      <c r="AV35" s="1650"/>
      <c r="AW35" s="1650"/>
      <c r="AX35" s="1650"/>
      <c r="AY35" s="1650"/>
      <c r="AZ35" s="1650"/>
      <c r="BA35" s="1639"/>
      <c r="BB35" s="1639"/>
      <c r="BC35" s="1639"/>
      <c r="BD35" s="1639"/>
      <c r="BE35" s="1639"/>
      <c r="BF35" s="1639"/>
      <c r="BG35" s="1639"/>
      <c r="BH35" s="1639"/>
      <c r="BI35" s="1639"/>
      <c r="BJ35" s="1639"/>
      <c r="BK35" s="1639"/>
      <c r="BL35" s="554"/>
      <c r="BM35" s="1650"/>
      <c r="BN35" s="1650"/>
      <c r="BO35" s="1650"/>
      <c r="BP35" s="1650"/>
      <c r="BQ35" s="1650"/>
      <c r="BR35" s="1650"/>
      <c r="BS35" s="1650"/>
      <c r="BT35" s="1650"/>
      <c r="BU35" s="1650"/>
      <c r="BV35" s="1720"/>
      <c r="BW35" s="1720"/>
      <c r="BX35" s="1720"/>
      <c r="BY35" s="1720"/>
      <c r="BZ35" s="1720"/>
      <c r="CA35" s="1720"/>
      <c r="CB35" s="1720"/>
      <c r="CC35" s="1720"/>
      <c r="CD35" s="1720"/>
      <c r="CE35" s="1720"/>
      <c r="CF35" s="1720"/>
    </row>
    <row r="36" spans="1:84" ht="13.5" customHeight="1">
      <c r="A36" s="560"/>
      <c r="B36" s="1683"/>
      <c r="C36" s="1683"/>
      <c r="D36" s="1683"/>
      <c r="E36" s="1683"/>
      <c r="F36" s="1683"/>
      <c r="G36" s="561"/>
      <c r="H36" s="556"/>
      <c r="I36" s="1684"/>
      <c r="J36" s="1684"/>
      <c r="K36" s="1684"/>
      <c r="L36" s="1684"/>
      <c r="M36" s="561"/>
      <c r="N36" s="1657"/>
      <c r="O36" s="1657"/>
      <c r="P36" s="1657"/>
      <c r="Q36" s="1657"/>
      <c r="R36" s="1657"/>
      <c r="S36" s="1657"/>
      <c r="T36" s="1657"/>
      <c r="U36" s="1657"/>
      <c r="V36" s="1657"/>
      <c r="W36" s="1657"/>
      <c r="X36" s="1719"/>
      <c r="Y36" s="1719"/>
      <c r="Z36" s="1719"/>
      <c r="AA36" s="1719"/>
      <c r="AB36" s="1719"/>
      <c r="AC36" s="1719"/>
      <c r="AD36" s="1719"/>
      <c r="AE36" s="1719"/>
      <c r="AF36" s="1719"/>
      <c r="AG36" s="1711"/>
      <c r="AH36" s="1711"/>
      <c r="AI36" s="1711"/>
      <c r="AJ36" s="1711"/>
      <c r="AK36" s="1711"/>
      <c r="AL36" s="1711"/>
      <c r="AM36" s="1711"/>
      <c r="AN36" s="1711"/>
      <c r="AO36" s="1711"/>
      <c r="AP36" s="556"/>
      <c r="AQ36" s="556"/>
      <c r="AR36" s="560"/>
      <c r="AS36" s="556"/>
      <c r="AT36" s="1718" t="s">
        <v>343</v>
      </c>
      <c r="AU36" s="1718"/>
      <c r="AV36" s="1718"/>
      <c r="AW36" s="1718"/>
      <c r="AX36" s="1718"/>
      <c r="AY36" s="1718"/>
      <c r="AZ36" s="1718"/>
      <c r="BA36" s="1639"/>
      <c r="BB36" s="1639"/>
      <c r="BC36" s="1639"/>
      <c r="BD36" s="1639"/>
      <c r="BE36" s="1639"/>
      <c r="BF36" s="1639"/>
      <c r="BG36" s="1639"/>
      <c r="BH36" s="1639"/>
      <c r="BI36" s="1639"/>
      <c r="BJ36" s="1639"/>
      <c r="BK36" s="1639"/>
      <c r="BL36" s="554"/>
      <c r="BM36" s="1650" t="s">
        <v>344</v>
      </c>
      <c r="BN36" s="1650"/>
      <c r="BO36" s="1650"/>
      <c r="BP36" s="1650"/>
      <c r="BQ36" s="1650"/>
      <c r="BR36" s="1650"/>
      <c r="BS36" s="1650"/>
      <c r="BT36" s="1650"/>
      <c r="BU36" s="1650"/>
      <c r="BV36" s="1639"/>
      <c r="BW36" s="1639"/>
      <c r="BX36" s="1639"/>
      <c r="BY36" s="1639"/>
      <c r="BZ36" s="1639"/>
      <c r="CA36" s="1639"/>
      <c r="CB36" s="1639"/>
      <c r="CC36" s="1639"/>
      <c r="CD36" s="1639"/>
      <c r="CE36" s="1639"/>
      <c r="CF36" s="1639"/>
    </row>
    <row r="37" spans="1:84" ht="13.5" customHeight="1">
      <c r="A37" s="560"/>
      <c r="B37" s="1683"/>
      <c r="C37" s="1683"/>
      <c r="D37" s="1683"/>
      <c r="E37" s="1683"/>
      <c r="F37" s="1683"/>
      <c r="G37" s="561"/>
      <c r="H37" s="1648" t="s">
        <v>338</v>
      </c>
      <c r="I37" s="1648"/>
      <c r="J37" s="1648"/>
      <c r="K37" s="1648"/>
      <c r="L37" s="1648"/>
      <c r="M37" s="1648"/>
      <c r="N37" s="1652" t="s">
        <v>334</v>
      </c>
      <c r="O37" s="1652"/>
      <c r="P37" s="1652"/>
      <c r="Q37" s="1652"/>
      <c r="R37" s="1624" t="s">
        <v>339</v>
      </c>
      <c r="S37" s="1624"/>
      <c r="T37" s="1624"/>
      <c r="U37" s="1624"/>
      <c r="V37" s="1624"/>
      <c r="W37" s="1624"/>
      <c r="X37" s="1624"/>
      <c r="Y37" s="1646" t="s">
        <v>330</v>
      </c>
      <c r="Z37" s="1646"/>
      <c r="AA37" s="1646"/>
      <c r="AB37" s="1646"/>
      <c r="AC37" s="1646"/>
      <c r="AD37" s="1646"/>
      <c r="AE37" s="1624" t="s">
        <v>331</v>
      </c>
      <c r="AF37" s="1624"/>
      <c r="AG37" s="1624"/>
      <c r="AH37" s="1624"/>
      <c r="AI37" s="1624"/>
      <c r="AJ37" s="1624"/>
      <c r="AK37" s="1652" t="s">
        <v>332</v>
      </c>
      <c r="AL37" s="1652"/>
      <c r="AM37" s="1652"/>
      <c r="AN37" s="1652"/>
      <c r="AO37" s="1652"/>
      <c r="AP37" s="556"/>
      <c r="AQ37" s="556"/>
      <c r="AR37" s="560"/>
      <c r="AS37" s="556"/>
      <c r="AT37" s="1718"/>
      <c r="AU37" s="1718"/>
      <c r="AV37" s="1718"/>
      <c r="AW37" s="1718"/>
      <c r="AX37" s="1718"/>
      <c r="AY37" s="1718"/>
      <c r="AZ37" s="1718"/>
      <c r="BA37" s="1639"/>
      <c r="BB37" s="1639"/>
      <c r="BC37" s="1639"/>
      <c r="BD37" s="1639"/>
      <c r="BE37" s="1639"/>
      <c r="BF37" s="1639"/>
      <c r="BG37" s="1639"/>
      <c r="BH37" s="1639"/>
      <c r="BI37" s="1639"/>
      <c r="BJ37" s="1639"/>
      <c r="BK37" s="1639"/>
      <c r="BL37" s="554"/>
      <c r="BM37" s="1650"/>
      <c r="BN37" s="1650"/>
      <c r="BO37" s="1650"/>
      <c r="BP37" s="1650"/>
      <c r="BQ37" s="1650"/>
      <c r="BR37" s="1650"/>
      <c r="BS37" s="1650"/>
      <c r="BT37" s="1650"/>
      <c r="BU37" s="1650"/>
      <c r="BV37" s="1639"/>
      <c r="BW37" s="1639"/>
      <c r="BX37" s="1639"/>
      <c r="BY37" s="1639"/>
      <c r="BZ37" s="1639"/>
      <c r="CA37" s="1639"/>
      <c r="CB37" s="1639"/>
      <c r="CC37" s="1639"/>
      <c r="CD37" s="1639"/>
      <c r="CE37" s="1639"/>
      <c r="CF37" s="1639"/>
    </row>
    <row r="38" spans="1:84" ht="13.5" customHeight="1">
      <c r="A38" s="560"/>
      <c r="B38" s="1683"/>
      <c r="C38" s="1683"/>
      <c r="D38" s="1683"/>
      <c r="E38" s="1683"/>
      <c r="F38" s="1683"/>
      <c r="G38" s="561"/>
      <c r="H38" s="1648"/>
      <c r="I38" s="1648"/>
      <c r="J38" s="1648"/>
      <c r="K38" s="1648"/>
      <c r="L38" s="1648"/>
      <c r="M38" s="1648"/>
      <c r="N38" s="1652"/>
      <c r="O38" s="1652"/>
      <c r="P38" s="1652"/>
      <c r="Q38" s="1652"/>
      <c r="R38" s="1624"/>
      <c r="S38" s="1624"/>
      <c r="T38" s="1624"/>
      <c r="U38" s="1624"/>
      <c r="V38" s="1624"/>
      <c r="W38" s="1624"/>
      <c r="X38" s="1624"/>
      <c r="Y38" s="1646"/>
      <c r="Z38" s="1646"/>
      <c r="AA38" s="1646"/>
      <c r="AB38" s="1646"/>
      <c r="AC38" s="1646"/>
      <c r="AD38" s="1646"/>
      <c r="AE38" s="1624"/>
      <c r="AF38" s="1624"/>
      <c r="AG38" s="1624"/>
      <c r="AH38" s="1624"/>
      <c r="AI38" s="1624"/>
      <c r="AJ38" s="1624"/>
      <c r="AK38" s="1652"/>
      <c r="AL38" s="1652"/>
      <c r="AM38" s="1652"/>
      <c r="AN38" s="1652"/>
      <c r="AO38" s="1652"/>
      <c r="AP38" s="556"/>
      <c r="AQ38" s="556"/>
      <c r="AR38" s="1650" t="s">
        <v>345</v>
      </c>
      <c r="AS38" s="1650"/>
      <c r="AT38" s="1650"/>
      <c r="AU38" s="1650"/>
      <c r="AV38" s="1650"/>
      <c r="AW38" s="1650"/>
      <c r="AX38" s="1650"/>
      <c r="AY38" s="1650"/>
      <c r="AZ38" s="1650"/>
      <c r="BA38" s="1712"/>
      <c r="BB38" s="1713"/>
      <c r="BC38" s="1714"/>
      <c r="BD38" s="1675">
        <f>取説・目次!AS71</f>
        <v>0</v>
      </c>
      <c r="BE38" s="1675"/>
      <c r="BF38" s="1675"/>
      <c r="BG38" s="1675"/>
      <c r="BH38" s="1675"/>
      <c r="BI38" s="1675"/>
      <c r="BJ38" s="1675"/>
      <c r="BK38" s="1685"/>
      <c r="BL38" s="554"/>
      <c r="BM38" s="1650" t="s">
        <v>346</v>
      </c>
      <c r="BN38" s="1650"/>
      <c r="BO38" s="1650"/>
      <c r="BP38" s="1650"/>
      <c r="BQ38" s="1650"/>
      <c r="BR38" s="1650"/>
      <c r="BS38" s="1650"/>
      <c r="BT38" s="1650"/>
      <c r="BU38" s="1650"/>
      <c r="BV38" s="1639"/>
      <c r="BW38" s="1639"/>
      <c r="BX38" s="1639"/>
      <c r="BY38" s="1639"/>
      <c r="BZ38" s="1639"/>
      <c r="CA38" s="1639"/>
      <c r="CB38" s="1639"/>
      <c r="CC38" s="1639"/>
      <c r="CD38" s="1639"/>
      <c r="CE38" s="1639"/>
      <c r="CF38" s="1639"/>
    </row>
    <row r="39" spans="1:84" ht="13.5" customHeight="1">
      <c r="A39" s="560"/>
      <c r="B39" s="1683"/>
      <c r="C39" s="1683"/>
      <c r="D39" s="1683"/>
      <c r="E39" s="1683"/>
      <c r="F39" s="1683"/>
      <c r="G39" s="561"/>
      <c r="H39" s="1648"/>
      <c r="I39" s="1648"/>
      <c r="J39" s="1648"/>
      <c r="K39" s="1648"/>
      <c r="L39" s="1648"/>
      <c r="M39" s="1648"/>
      <c r="N39" s="1658" t="s">
        <v>337</v>
      </c>
      <c r="O39" s="1658"/>
      <c r="P39" s="1658"/>
      <c r="Q39" s="1658"/>
      <c r="R39" s="1659" t="str">
        <f>取説・目次!G53</f>
        <v>株式会社 甲府工務店</v>
      </c>
      <c r="S39" s="1659"/>
      <c r="T39" s="1659"/>
      <c r="U39" s="1659"/>
      <c r="V39" s="1659"/>
      <c r="W39" s="1659"/>
      <c r="X39" s="1659"/>
      <c r="Y39" s="1723" t="str">
        <f>取説・目次!I55</f>
        <v>甲あああ8888</v>
      </c>
      <c r="Z39" s="1723"/>
      <c r="AA39" s="1723"/>
      <c r="AB39" s="1723"/>
      <c r="AC39" s="1723"/>
      <c r="AD39" s="1723"/>
      <c r="AE39" s="1659" t="str">
        <f>取説・目次!I56</f>
        <v>甲ううう7777</v>
      </c>
      <c r="AF39" s="1659"/>
      <c r="AG39" s="1659"/>
      <c r="AH39" s="1659"/>
      <c r="AI39" s="1659"/>
      <c r="AJ39" s="1659"/>
      <c r="AK39" s="1722" t="str">
        <f>取説・目次!I57</f>
        <v>12345-67890-123</v>
      </c>
      <c r="AL39" s="1722"/>
      <c r="AM39" s="1722"/>
      <c r="AN39" s="1722"/>
      <c r="AO39" s="1722"/>
      <c r="AP39" s="556"/>
      <c r="AQ39" s="556"/>
      <c r="AR39" s="1650"/>
      <c r="AS39" s="1650"/>
      <c r="AT39" s="1650"/>
      <c r="AU39" s="1650"/>
      <c r="AV39" s="1650"/>
      <c r="AW39" s="1650"/>
      <c r="AX39" s="1650"/>
      <c r="AY39" s="1650"/>
      <c r="AZ39" s="1650"/>
      <c r="BA39" s="1715"/>
      <c r="BB39" s="1716"/>
      <c r="BC39" s="1717"/>
      <c r="BD39" s="1676"/>
      <c r="BE39" s="1676"/>
      <c r="BF39" s="1676"/>
      <c r="BG39" s="1676"/>
      <c r="BH39" s="1676"/>
      <c r="BI39" s="1676"/>
      <c r="BJ39" s="1676"/>
      <c r="BK39" s="1686"/>
      <c r="BL39" s="554"/>
      <c r="BM39" s="1650"/>
      <c r="BN39" s="1650"/>
      <c r="BO39" s="1650"/>
      <c r="BP39" s="1650"/>
      <c r="BQ39" s="1650"/>
      <c r="BR39" s="1650"/>
      <c r="BS39" s="1650"/>
      <c r="BT39" s="1650"/>
      <c r="BU39" s="1650"/>
      <c r="BV39" s="1639"/>
      <c r="BW39" s="1639"/>
      <c r="BX39" s="1639"/>
      <c r="BY39" s="1639"/>
      <c r="BZ39" s="1639"/>
      <c r="CA39" s="1639"/>
      <c r="CB39" s="1639"/>
      <c r="CC39" s="1639"/>
      <c r="CD39" s="1639"/>
      <c r="CE39" s="1639"/>
      <c r="CF39" s="1639"/>
    </row>
    <row r="40" spans="1:84" ht="13.5" customHeight="1">
      <c r="A40" s="560"/>
      <c r="B40" s="1683"/>
      <c r="C40" s="1683"/>
      <c r="D40" s="1683"/>
      <c r="E40" s="1683"/>
      <c r="F40" s="1683"/>
      <c r="G40" s="561"/>
      <c r="H40" s="1648"/>
      <c r="I40" s="1648"/>
      <c r="J40" s="1648"/>
      <c r="K40" s="1648"/>
      <c r="L40" s="1648"/>
      <c r="M40" s="1648"/>
      <c r="N40" s="1658"/>
      <c r="O40" s="1658"/>
      <c r="P40" s="1658"/>
      <c r="Q40" s="1658"/>
      <c r="R40" s="1659"/>
      <c r="S40" s="1659"/>
      <c r="T40" s="1659"/>
      <c r="U40" s="1659"/>
      <c r="V40" s="1659"/>
      <c r="W40" s="1659"/>
      <c r="X40" s="1659"/>
      <c r="Y40" s="1723"/>
      <c r="Z40" s="1723"/>
      <c r="AA40" s="1723"/>
      <c r="AB40" s="1723"/>
      <c r="AC40" s="1723"/>
      <c r="AD40" s="1723"/>
      <c r="AE40" s="1659"/>
      <c r="AF40" s="1659"/>
      <c r="AG40" s="1659"/>
      <c r="AH40" s="1659"/>
      <c r="AI40" s="1659"/>
      <c r="AJ40" s="1659"/>
      <c r="AK40" s="1722"/>
      <c r="AL40" s="1722"/>
      <c r="AM40" s="1722"/>
      <c r="AN40" s="1722"/>
      <c r="AO40" s="1722"/>
      <c r="AP40" s="556"/>
      <c r="AQ40" s="556"/>
      <c r="AR40" s="560"/>
      <c r="AS40" s="556"/>
      <c r="AT40" s="1624" t="s">
        <v>347</v>
      </c>
      <c r="AU40" s="1624"/>
      <c r="AV40" s="1624"/>
      <c r="AW40" s="1624"/>
      <c r="AX40" s="1624"/>
      <c r="AY40" s="1624"/>
      <c r="AZ40" s="1624"/>
      <c r="BA40" s="1695"/>
      <c r="BB40" s="1695"/>
      <c r="BC40" s="1695"/>
      <c r="BD40" s="1695"/>
      <c r="BE40" s="1695"/>
      <c r="BF40" s="1695"/>
      <c r="BG40" s="1695"/>
      <c r="BH40" s="1695"/>
      <c r="BI40" s="1695"/>
      <c r="BJ40" s="1695"/>
      <c r="BK40" s="1695"/>
      <c r="BL40" s="554"/>
      <c r="BM40" s="1650" t="s">
        <v>348</v>
      </c>
      <c r="BN40" s="1650"/>
      <c r="BO40" s="1650"/>
      <c r="BP40" s="1650"/>
      <c r="BQ40" s="1650"/>
      <c r="BR40" s="1650"/>
      <c r="BS40" s="1650"/>
      <c r="BT40" s="1650"/>
      <c r="BU40" s="1650"/>
      <c r="BV40" s="1720">
        <f>取説・目次!AS74</f>
        <v>0</v>
      </c>
      <c r="BW40" s="1720"/>
      <c r="BX40" s="1720"/>
      <c r="BY40" s="1720"/>
      <c r="BZ40" s="1720"/>
      <c r="CA40" s="1720"/>
      <c r="CB40" s="1720"/>
      <c r="CC40" s="1720"/>
      <c r="CD40" s="1720"/>
      <c r="CE40" s="1720"/>
      <c r="CF40" s="1720"/>
    </row>
    <row r="41" spans="1:84" ht="13.5" customHeight="1">
      <c r="A41" s="560"/>
      <c r="B41" s="1683"/>
      <c r="C41" s="1683"/>
      <c r="D41" s="1683"/>
      <c r="E41" s="1683"/>
      <c r="F41" s="1683"/>
      <c r="G41" s="561"/>
      <c r="H41" s="1648"/>
      <c r="I41" s="1648"/>
      <c r="J41" s="1648"/>
      <c r="K41" s="1648"/>
      <c r="L41" s="1648"/>
      <c r="M41" s="1648"/>
      <c r="N41" s="1658" t="s">
        <v>340</v>
      </c>
      <c r="O41" s="1658"/>
      <c r="P41" s="1658"/>
      <c r="Q41" s="1658"/>
      <c r="R41" s="1659" t="str">
        <f>取説・目次!G58</f>
        <v>同上</v>
      </c>
      <c r="S41" s="1659"/>
      <c r="T41" s="1659"/>
      <c r="U41" s="1659"/>
      <c r="V41" s="1659"/>
      <c r="W41" s="1659"/>
      <c r="X41" s="1659"/>
      <c r="Y41" s="1723" t="str">
        <f>取説・目次!I60</f>
        <v>同上</v>
      </c>
      <c r="Z41" s="1723"/>
      <c r="AA41" s="1723"/>
      <c r="AB41" s="1723"/>
      <c r="AC41" s="1723"/>
      <c r="AD41" s="1723"/>
      <c r="AE41" s="1659" t="str">
        <f>取説・目次!I61</f>
        <v>同上</v>
      </c>
      <c r="AF41" s="1659"/>
      <c r="AG41" s="1659"/>
      <c r="AH41" s="1659"/>
      <c r="AI41" s="1659"/>
      <c r="AJ41" s="1659"/>
      <c r="AK41" s="1722" t="str">
        <f>取説・目次!I62</f>
        <v>同上</v>
      </c>
      <c r="AL41" s="1722"/>
      <c r="AM41" s="1722"/>
      <c r="AN41" s="1722"/>
      <c r="AO41" s="1722"/>
      <c r="AP41" s="556"/>
      <c r="AQ41" s="556"/>
      <c r="AR41" s="562"/>
      <c r="AS41" s="601"/>
      <c r="AT41" s="1624"/>
      <c r="AU41" s="1624"/>
      <c r="AV41" s="1624"/>
      <c r="AW41" s="1624"/>
      <c r="AX41" s="1624"/>
      <c r="AY41" s="1624"/>
      <c r="AZ41" s="1624"/>
      <c r="BA41" s="1695"/>
      <c r="BB41" s="1695"/>
      <c r="BC41" s="1695"/>
      <c r="BD41" s="1695"/>
      <c r="BE41" s="1695"/>
      <c r="BF41" s="1695"/>
      <c r="BG41" s="1695"/>
      <c r="BH41" s="1695"/>
      <c r="BI41" s="1695"/>
      <c r="BJ41" s="1695"/>
      <c r="BK41" s="1695"/>
      <c r="BL41" s="554"/>
      <c r="BM41" s="1650"/>
      <c r="BN41" s="1650"/>
      <c r="BO41" s="1650"/>
      <c r="BP41" s="1650"/>
      <c r="BQ41" s="1650"/>
      <c r="BR41" s="1650"/>
      <c r="BS41" s="1650"/>
      <c r="BT41" s="1650"/>
      <c r="BU41" s="1650"/>
      <c r="BV41" s="1720"/>
      <c r="BW41" s="1720"/>
      <c r="BX41" s="1720"/>
      <c r="BY41" s="1720"/>
      <c r="BZ41" s="1720"/>
      <c r="CA41" s="1720"/>
      <c r="CB41" s="1720"/>
      <c r="CC41" s="1720"/>
      <c r="CD41" s="1720"/>
      <c r="CE41" s="1720"/>
      <c r="CF41" s="1720"/>
    </row>
    <row r="42" spans="1:84" ht="13.5" customHeight="1">
      <c r="A42" s="562"/>
      <c r="B42" s="1683"/>
      <c r="C42" s="1683"/>
      <c r="D42" s="1683"/>
      <c r="E42" s="1683"/>
      <c r="F42" s="1683"/>
      <c r="G42" s="563"/>
      <c r="H42" s="1648"/>
      <c r="I42" s="1648"/>
      <c r="J42" s="1648"/>
      <c r="K42" s="1648"/>
      <c r="L42" s="1648"/>
      <c r="M42" s="1648"/>
      <c r="N42" s="1658"/>
      <c r="O42" s="1658"/>
      <c r="P42" s="1658"/>
      <c r="Q42" s="1658"/>
      <c r="R42" s="1659"/>
      <c r="S42" s="1659"/>
      <c r="T42" s="1659"/>
      <c r="U42" s="1659"/>
      <c r="V42" s="1659"/>
      <c r="W42" s="1659"/>
      <c r="X42" s="1659"/>
      <c r="Y42" s="1723"/>
      <c r="Z42" s="1723"/>
      <c r="AA42" s="1723"/>
      <c r="AB42" s="1723"/>
      <c r="AC42" s="1723"/>
      <c r="AD42" s="1723"/>
      <c r="AE42" s="1659"/>
      <c r="AF42" s="1659"/>
      <c r="AG42" s="1659"/>
      <c r="AH42" s="1659"/>
      <c r="AI42" s="1659"/>
      <c r="AJ42" s="1659"/>
      <c r="AK42" s="1722"/>
      <c r="AL42" s="1722"/>
      <c r="AM42" s="1722"/>
      <c r="AN42" s="1722"/>
      <c r="AO42" s="1722"/>
      <c r="AP42" s="556"/>
      <c r="AQ42" s="556"/>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60"/>
      <c r="BN42" s="556"/>
      <c r="BO42" s="1650" t="s">
        <v>347</v>
      </c>
      <c r="BP42" s="1650"/>
      <c r="BQ42" s="1650"/>
      <c r="BR42" s="1650"/>
      <c r="BS42" s="1650"/>
      <c r="BT42" s="1650"/>
      <c r="BU42" s="1650"/>
      <c r="BV42" s="1639"/>
      <c r="BW42" s="1639"/>
      <c r="BX42" s="1639"/>
      <c r="BY42" s="1639"/>
      <c r="BZ42" s="1639"/>
      <c r="CA42" s="1639"/>
      <c r="CB42" s="1639"/>
      <c r="CC42" s="1639"/>
      <c r="CD42" s="1639"/>
      <c r="CE42" s="1639"/>
      <c r="CF42" s="1639"/>
    </row>
    <row r="43" spans="1:84" ht="13.5"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6"/>
      <c r="AQ43" s="556"/>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60"/>
      <c r="BN43" s="556"/>
      <c r="BO43" s="1650"/>
      <c r="BP43" s="1650"/>
      <c r="BQ43" s="1650"/>
      <c r="BR43" s="1650"/>
      <c r="BS43" s="1650"/>
      <c r="BT43" s="1650"/>
      <c r="BU43" s="1650"/>
      <c r="BV43" s="1639"/>
      <c r="BW43" s="1639"/>
      <c r="BX43" s="1639"/>
      <c r="BY43" s="1639"/>
      <c r="BZ43" s="1639"/>
      <c r="CA43" s="1639"/>
      <c r="CB43" s="1639"/>
      <c r="CC43" s="1639"/>
      <c r="CD43" s="1639"/>
      <c r="CE43" s="1639"/>
      <c r="CF43" s="1639"/>
    </row>
    <row r="44" spans="1:84" ht="13.5" customHeight="1">
      <c r="A44" s="558"/>
      <c r="B44" s="1651" t="s">
        <v>350</v>
      </c>
      <c r="C44" s="1651"/>
      <c r="D44" s="1651"/>
      <c r="E44" s="1651"/>
      <c r="F44" s="1651"/>
      <c r="G44" s="559"/>
      <c r="H44" s="1624" t="str">
        <f>取説・目次!G38</f>
        <v>澤田 祥太</v>
      </c>
      <c r="I44" s="1624"/>
      <c r="J44" s="1624"/>
      <c r="K44" s="1624"/>
      <c r="L44" s="1624"/>
      <c r="M44" s="1624"/>
      <c r="N44" s="1624"/>
      <c r="O44" s="1624"/>
      <c r="P44" s="1624"/>
      <c r="Q44" s="1624"/>
      <c r="R44" s="1624"/>
      <c r="S44" s="1624"/>
      <c r="T44" s="1624"/>
      <c r="U44" s="1624"/>
      <c r="V44" s="558"/>
      <c r="W44" s="1680" t="s">
        <v>351</v>
      </c>
      <c r="X44" s="1680"/>
      <c r="Y44" s="1680"/>
      <c r="Z44" s="1680"/>
      <c r="AA44" s="1680"/>
      <c r="AB44" s="559"/>
      <c r="AC44" s="1624" t="s">
        <v>364</v>
      </c>
      <c r="AD44" s="1624"/>
      <c r="AE44" s="1624"/>
      <c r="AF44" s="1624"/>
      <c r="AG44" s="1624"/>
      <c r="AH44" s="1624"/>
      <c r="AI44" s="1624"/>
      <c r="AJ44" s="1624"/>
      <c r="AK44" s="1624"/>
      <c r="AL44" s="1624"/>
      <c r="AM44" s="1624"/>
      <c r="AN44" s="1624"/>
      <c r="AO44" s="1624"/>
      <c r="AP44" s="556"/>
      <c r="AQ44" s="556"/>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60"/>
      <c r="BN44" s="556"/>
      <c r="BO44" s="1624" t="s">
        <v>349</v>
      </c>
      <c r="BP44" s="1624"/>
      <c r="BQ44" s="1624"/>
      <c r="BR44" s="1624"/>
      <c r="BS44" s="1624"/>
      <c r="BT44" s="1624"/>
      <c r="BU44" s="1624"/>
      <c r="BV44" s="1638">
        <f>+取説・目次!AS75</f>
        <v>0</v>
      </c>
      <c r="BW44" s="1638"/>
      <c r="BX44" s="1638"/>
      <c r="BY44" s="1638"/>
      <c r="BZ44" s="1638"/>
      <c r="CA44" s="1638"/>
      <c r="CB44" s="1638"/>
      <c r="CC44" s="1638"/>
      <c r="CD44" s="1638"/>
      <c r="CE44" s="1638"/>
      <c r="CF44" s="1638"/>
    </row>
    <row r="45" spans="1:84" ht="13.5" customHeight="1">
      <c r="A45" s="562"/>
      <c r="B45" s="1651"/>
      <c r="C45" s="1651"/>
      <c r="D45" s="1651"/>
      <c r="E45" s="1651"/>
      <c r="F45" s="1651"/>
      <c r="G45" s="563"/>
      <c r="H45" s="1624"/>
      <c r="I45" s="1624"/>
      <c r="J45" s="1624"/>
      <c r="K45" s="1624"/>
      <c r="L45" s="1624"/>
      <c r="M45" s="1624"/>
      <c r="N45" s="1624"/>
      <c r="O45" s="1624"/>
      <c r="P45" s="1624"/>
      <c r="Q45" s="1624"/>
      <c r="R45" s="1624"/>
      <c r="S45" s="1624"/>
      <c r="T45" s="1624"/>
      <c r="U45" s="1624"/>
      <c r="V45" s="562"/>
      <c r="W45" s="1680"/>
      <c r="X45" s="1680"/>
      <c r="Y45" s="1680"/>
      <c r="Z45" s="1680"/>
      <c r="AA45" s="1680"/>
      <c r="AB45" s="563"/>
      <c r="AC45" s="1624"/>
      <c r="AD45" s="1624"/>
      <c r="AE45" s="1624"/>
      <c r="AF45" s="1624"/>
      <c r="AG45" s="1624"/>
      <c r="AH45" s="1624"/>
      <c r="AI45" s="1624"/>
      <c r="AJ45" s="1624"/>
      <c r="AK45" s="1624"/>
      <c r="AL45" s="1624"/>
      <c r="AM45" s="1624"/>
      <c r="AN45" s="1624"/>
      <c r="AO45" s="1624"/>
      <c r="AP45" s="556"/>
      <c r="AQ45" s="556"/>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62"/>
      <c r="BN45" s="601"/>
      <c r="BO45" s="1624"/>
      <c r="BP45" s="1624"/>
      <c r="BQ45" s="1624"/>
      <c r="BR45" s="1624"/>
      <c r="BS45" s="1624"/>
      <c r="BT45" s="1624"/>
      <c r="BU45" s="1624"/>
      <c r="BV45" s="1638"/>
      <c r="BW45" s="1638"/>
      <c r="BX45" s="1638"/>
      <c r="BY45" s="1638"/>
      <c r="BZ45" s="1638"/>
      <c r="CA45" s="1638"/>
      <c r="CB45" s="1638"/>
      <c r="CC45" s="1638"/>
      <c r="CD45" s="1638"/>
      <c r="CE45" s="1638"/>
      <c r="CF45" s="1638"/>
    </row>
    <row r="46" spans="1:84" ht="13.5" customHeight="1">
      <c r="A46" s="556"/>
      <c r="B46" s="572"/>
      <c r="C46" s="572"/>
      <c r="D46" s="572"/>
      <c r="E46" s="572"/>
      <c r="F46" s="572"/>
      <c r="G46" s="556"/>
      <c r="H46" s="571"/>
      <c r="I46" s="571"/>
      <c r="J46" s="571"/>
      <c r="K46" s="571"/>
      <c r="L46" s="571"/>
      <c r="M46" s="571"/>
      <c r="N46" s="571"/>
      <c r="O46" s="571"/>
      <c r="P46" s="571"/>
      <c r="Q46" s="571"/>
      <c r="R46" s="571"/>
      <c r="S46" s="571"/>
      <c r="T46" s="571"/>
      <c r="U46" s="571"/>
      <c r="V46" s="556"/>
      <c r="W46" s="573"/>
      <c r="X46" s="573"/>
      <c r="Y46" s="573"/>
      <c r="Z46" s="573"/>
      <c r="AA46" s="573"/>
      <c r="AB46" s="556"/>
      <c r="AC46" s="564"/>
      <c r="AD46" s="564"/>
      <c r="AE46" s="564"/>
      <c r="AF46" s="564"/>
      <c r="AG46" s="564"/>
      <c r="AH46" s="564"/>
      <c r="AI46" s="564"/>
      <c r="AJ46" s="564"/>
      <c r="AK46" s="564"/>
      <c r="AL46" s="564"/>
      <c r="AM46" s="564"/>
      <c r="AN46" s="564"/>
      <c r="AO46" s="564"/>
      <c r="AP46" s="556"/>
      <c r="AQ46" s="556"/>
      <c r="AR46" s="554"/>
      <c r="AS46" s="554"/>
      <c r="AT46" s="554"/>
      <c r="AU46" s="554"/>
      <c r="AV46" s="554"/>
      <c r="AW46" s="554"/>
      <c r="AX46" s="554"/>
      <c r="AY46" s="554"/>
      <c r="AZ46" s="554"/>
      <c r="BA46" s="554"/>
      <c r="BB46" s="554"/>
      <c r="BC46" s="554"/>
      <c r="BD46" s="554"/>
      <c r="BE46" s="554"/>
      <c r="BF46" s="554"/>
      <c r="BG46" s="554"/>
      <c r="BH46" s="554"/>
      <c r="BI46" s="554"/>
      <c r="BJ46" s="554"/>
      <c r="BK46" s="554"/>
      <c r="BL46" s="554"/>
      <c r="BN46" s="626"/>
      <c r="BO46" s="626"/>
      <c r="BP46" s="626"/>
      <c r="BQ46" s="626"/>
      <c r="BR46" s="626"/>
      <c r="BS46" s="626"/>
      <c r="BT46" s="626"/>
      <c r="BU46" s="626"/>
      <c r="BV46" s="626"/>
      <c r="BW46" s="626"/>
      <c r="BX46" s="626"/>
      <c r="BY46" s="626"/>
      <c r="BZ46" s="626"/>
      <c r="CA46" s="626"/>
      <c r="CB46" s="626"/>
      <c r="CC46" s="626"/>
      <c r="CD46" s="626"/>
      <c r="CE46" s="626"/>
      <c r="CF46" s="626"/>
    </row>
    <row r="47" spans="1:84" ht="13.5" customHeight="1">
      <c r="A47" s="558"/>
      <c r="B47" s="1651" t="s">
        <v>353</v>
      </c>
      <c r="C47" s="1651"/>
      <c r="D47" s="1651"/>
      <c r="E47" s="1651"/>
      <c r="F47" s="1651"/>
      <c r="G47" s="559"/>
      <c r="H47" s="1602" t="str">
        <f>取説・目次!G64</f>
        <v>甲府 花子</v>
      </c>
      <c r="I47" s="1602"/>
      <c r="J47" s="1602"/>
      <c r="K47" s="1602"/>
      <c r="L47" s="1602"/>
      <c r="M47" s="1602"/>
      <c r="N47" s="1602"/>
      <c r="O47" s="1602"/>
      <c r="P47" s="1602"/>
      <c r="Q47" s="1602"/>
      <c r="R47" s="1602"/>
      <c r="S47" s="1602"/>
      <c r="T47" s="1602"/>
      <c r="U47" s="1602"/>
      <c r="V47" s="558"/>
      <c r="W47" s="1680" t="s">
        <v>351</v>
      </c>
      <c r="X47" s="1680"/>
      <c r="Y47" s="1680"/>
      <c r="Z47" s="1680"/>
      <c r="AA47" s="1680"/>
      <c r="AB47" s="559"/>
      <c r="AC47" s="1624" t="s">
        <v>364</v>
      </c>
      <c r="AD47" s="1624"/>
      <c r="AE47" s="1624"/>
      <c r="AF47" s="1624"/>
      <c r="AG47" s="1624"/>
      <c r="AH47" s="1624"/>
      <c r="AI47" s="1624"/>
      <c r="AJ47" s="1624"/>
      <c r="AK47" s="1624"/>
      <c r="AL47" s="1624"/>
      <c r="AM47" s="1624"/>
      <c r="AN47" s="1624"/>
      <c r="AO47" s="1624"/>
      <c r="AP47" s="556"/>
      <c r="AQ47" s="556"/>
      <c r="AR47" s="1648" t="s">
        <v>458</v>
      </c>
      <c r="AS47" s="1648"/>
      <c r="AT47" s="1648"/>
      <c r="AU47" s="1648"/>
      <c r="AV47" s="1648"/>
      <c r="AW47" s="1648"/>
      <c r="AX47" s="1648"/>
      <c r="AY47" s="1648"/>
      <c r="AZ47" s="1721" t="s">
        <v>452</v>
      </c>
      <c r="BA47" s="1721"/>
      <c r="BB47" s="1721"/>
      <c r="BC47" s="1721"/>
      <c r="BD47" s="1721"/>
      <c r="BE47" s="1721"/>
      <c r="BF47" s="1721"/>
      <c r="BG47" s="1648" t="s">
        <v>457</v>
      </c>
      <c r="BH47" s="1648"/>
      <c r="BI47" s="1648"/>
      <c r="BJ47" s="1648"/>
      <c r="BK47" s="1648"/>
      <c r="BL47" s="1648"/>
      <c r="BM47" s="1648"/>
      <c r="BN47" s="1721" t="s">
        <v>452</v>
      </c>
      <c r="BO47" s="1721"/>
      <c r="BP47" s="1721"/>
      <c r="BQ47" s="1721"/>
      <c r="BR47" s="1721"/>
      <c r="BS47" s="1721"/>
      <c r="BT47" s="1721"/>
      <c r="BU47" s="1649" t="s">
        <v>352</v>
      </c>
      <c r="BV47" s="1649"/>
      <c r="BW47" s="1649"/>
      <c r="BX47" s="1649"/>
      <c r="BY47" s="1649"/>
      <c r="BZ47" s="1649"/>
      <c r="CA47" s="1637" t="s">
        <v>452</v>
      </c>
      <c r="CB47" s="1637"/>
      <c r="CC47" s="1637"/>
      <c r="CD47" s="1637"/>
      <c r="CE47" s="1637"/>
      <c r="CF47" s="1637"/>
    </row>
    <row r="48" spans="1:84" ht="13.5" customHeight="1">
      <c r="A48" s="562"/>
      <c r="B48" s="1651"/>
      <c r="C48" s="1651"/>
      <c r="D48" s="1651"/>
      <c r="E48" s="1651"/>
      <c r="F48" s="1651"/>
      <c r="G48" s="563"/>
      <c r="H48" s="1602"/>
      <c r="I48" s="1602"/>
      <c r="J48" s="1602"/>
      <c r="K48" s="1602"/>
      <c r="L48" s="1602"/>
      <c r="M48" s="1602"/>
      <c r="N48" s="1602"/>
      <c r="O48" s="1602"/>
      <c r="P48" s="1602"/>
      <c r="Q48" s="1602"/>
      <c r="R48" s="1602"/>
      <c r="S48" s="1602"/>
      <c r="T48" s="1602"/>
      <c r="U48" s="1602"/>
      <c r="V48" s="562"/>
      <c r="W48" s="1680"/>
      <c r="X48" s="1680"/>
      <c r="Y48" s="1680"/>
      <c r="Z48" s="1680"/>
      <c r="AA48" s="1680"/>
      <c r="AB48" s="563"/>
      <c r="AC48" s="1624"/>
      <c r="AD48" s="1624"/>
      <c r="AE48" s="1624"/>
      <c r="AF48" s="1624"/>
      <c r="AG48" s="1624"/>
      <c r="AH48" s="1624"/>
      <c r="AI48" s="1624"/>
      <c r="AJ48" s="1624"/>
      <c r="AK48" s="1624"/>
      <c r="AL48" s="1624"/>
      <c r="AM48" s="1624"/>
      <c r="AN48" s="1624"/>
      <c r="AO48" s="1624"/>
      <c r="AP48" s="556"/>
      <c r="AQ48" s="556"/>
      <c r="AR48" s="1648"/>
      <c r="AS48" s="1648"/>
      <c r="AT48" s="1648"/>
      <c r="AU48" s="1648"/>
      <c r="AV48" s="1648"/>
      <c r="AW48" s="1648"/>
      <c r="AX48" s="1648"/>
      <c r="AY48" s="1648"/>
      <c r="AZ48" s="1721"/>
      <c r="BA48" s="1721"/>
      <c r="BB48" s="1721"/>
      <c r="BC48" s="1721"/>
      <c r="BD48" s="1721"/>
      <c r="BE48" s="1721"/>
      <c r="BF48" s="1721"/>
      <c r="BG48" s="1648"/>
      <c r="BH48" s="1648"/>
      <c r="BI48" s="1648"/>
      <c r="BJ48" s="1648"/>
      <c r="BK48" s="1648"/>
      <c r="BL48" s="1648"/>
      <c r="BM48" s="1648"/>
      <c r="BN48" s="1721"/>
      <c r="BO48" s="1721"/>
      <c r="BP48" s="1721"/>
      <c r="BQ48" s="1721"/>
      <c r="BR48" s="1721"/>
      <c r="BS48" s="1721"/>
      <c r="BT48" s="1721"/>
      <c r="BU48" s="1649"/>
      <c r="BV48" s="1649"/>
      <c r="BW48" s="1649"/>
      <c r="BX48" s="1649"/>
      <c r="BY48" s="1649"/>
      <c r="BZ48" s="1649"/>
      <c r="CA48" s="1637"/>
      <c r="CB48" s="1637"/>
      <c r="CC48" s="1637"/>
      <c r="CD48" s="1637"/>
      <c r="CE48" s="1637"/>
      <c r="CF48" s="1637"/>
    </row>
    <row r="49" spans="1:84" ht="13.5" customHeight="1">
      <c r="A49" s="558"/>
      <c r="B49" s="1651" t="s">
        <v>354</v>
      </c>
      <c r="C49" s="1651"/>
      <c r="D49" s="1651"/>
      <c r="E49" s="1651"/>
      <c r="F49" s="1651"/>
      <c r="G49" s="559"/>
      <c r="H49" s="1624" t="str">
        <f>取説・目次!G30</f>
        <v>甲府 花子</v>
      </c>
      <c r="I49" s="1624"/>
      <c r="J49" s="1624"/>
      <c r="K49" s="1624"/>
      <c r="L49" s="1624"/>
      <c r="M49" s="1624"/>
      <c r="N49" s="1624"/>
      <c r="O49" s="1624"/>
      <c r="P49" s="1624"/>
      <c r="Q49" s="1624"/>
      <c r="R49" s="1624"/>
      <c r="S49" s="1624"/>
      <c r="T49" s="1624"/>
      <c r="U49" s="1624"/>
      <c r="V49" s="558"/>
      <c r="W49" s="1680" t="s">
        <v>351</v>
      </c>
      <c r="X49" s="1680"/>
      <c r="Y49" s="1680"/>
      <c r="Z49" s="1680"/>
      <c r="AA49" s="1680"/>
      <c r="AB49" s="559"/>
      <c r="AC49" s="1624" t="s">
        <v>364</v>
      </c>
      <c r="AD49" s="1624"/>
      <c r="AE49" s="1624"/>
      <c r="AF49" s="1624"/>
      <c r="AG49" s="1624"/>
      <c r="AH49" s="1624"/>
      <c r="AI49" s="1624"/>
      <c r="AJ49" s="1624"/>
      <c r="AK49" s="1624"/>
      <c r="AL49" s="1624"/>
      <c r="AM49" s="1624"/>
      <c r="AN49" s="1624"/>
      <c r="AO49" s="1624"/>
      <c r="AP49" s="556"/>
      <c r="AQ49" s="556"/>
      <c r="AR49" s="1648"/>
      <c r="AS49" s="1648"/>
      <c r="AT49" s="1648"/>
      <c r="AU49" s="1648"/>
      <c r="AV49" s="1648"/>
      <c r="AW49" s="1648"/>
      <c r="AX49" s="1648"/>
      <c r="AY49" s="1648"/>
      <c r="AZ49" s="1721"/>
      <c r="BA49" s="1721"/>
      <c r="BB49" s="1721"/>
      <c r="BC49" s="1721"/>
      <c r="BD49" s="1721"/>
      <c r="BE49" s="1721"/>
      <c r="BF49" s="1721"/>
      <c r="BG49" s="1648"/>
      <c r="BH49" s="1648"/>
      <c r="BI49" s="1648"/>
      <c r="BJ49" s="1648"/>
      <c r="BK49" s="1648"/>
      <c r="BL49" s="1648"/>
      <c r="BM49" s="1648"/>
      <c r="BN49" s="1721"/>
      <c r="BO49" s="1721"/>
      <c r="BP49" s="1721"/>
      <c r="BQ49" s="1721"/>
      <c r="BR49" s="1721"/>
      <c r="BS49" s="1721"/>
      <c r="BT49" s="1721"/>
      <c r="BU49" s="1649"/>
      <c r="BV49" s="1649"/>
      <c r="BW49" s="1649"/>
      <c r="BX49" s="1649"/>
      <c r="BY49" s="1649"/>
      <c r="BZ49" s="1649"/>
      <c r="CA49" s="1637"/>
      <c r="CB49" s="1637"/>
      <c r="CC49" s="1637"/>
      <c r="CD49" s="1637"/>
      <c r="CE49" s="1637"/>
      <c r="CF49" s="1637"/>
    </row>
    <row r="50" spans="1:84" ht="13.5" customHeight="1">
      <c r="A50" s="562"/>
      <c r="B50" s="1651"/>
      <c r="C50" s="1651"/>
      <c r="D50" s="1651"/>
      <c r="E50" s="1651"/>
      <c r="F50" s="1651"/>
      <c r="G50" s="563"/>
      <c r="H50" s="1624"/>
      <c r="I50" s="1624"/>
      <c r="J50" s="1624"/>
      <c r="K50" s="1624"/>
      <c r="L50" s="1624"/>
      <c r="M50" s="1624"/>
      <c r="N50" s="1624"/>
      <c r="O50" s="1624"/>
      <c r="P50" s="1624"/>
      <c r="Q50" s="1624"/>
      <c r="R50" s="1624"/>
      <c r="S50" s="1624"/>
      <c r="T50" s="1624"/>
      <c r="U50" s="1624"/>
      <c r="V50" s="562"/>
      <c r="W50" s="1680"/>
      <c r="X50" s="1680"/>
      <c r="Y50" s="1680"/>
      <c r="Z50" s="1680"/>
      <c r="AA50" s="1680"/>
      <c r="AB50" s="563"/>
      <c r="AC50" s="1624"/>
      <c r="AD50" s="1624"/>
      <c r="AE50" s="1624"/>
      <c r="AF50" s="1624"/>
      <c r="AG50" s="1624"/>
      <c r="AH50" s="1624"/>
      <c r="AI50" s="1624"/>
      <c r="AJ50" s="1624"/>
      <c r="AK50" s="1624"/>
      <c r="AL50" s="1624"/>
      <c r="AM50" s="1624"/>
      <c r="AN50" s="1624"/>
      <c r="AO50" s="1624"/>
      <c r="AP50" s="556"/>
      <c r="AQ50" s="556"/>
      <c r="AR50" s="626"/>
      <c r="AS50" s="626"/>
      <c r="AT50" s="626"/>
      <c r="AU50" s="626"/>
      <c r="AV50" s="626"/>
      <c r="AW50" s="626"/>
      <c r="AX50" s="626"/>
      <c r="AY50" s="626"/>
      <c r="AZ50" s="626"/>
      <c r="BA50" s="626"/>
      <c r="BB50" s="626"/>
      <c r="BC50" s="626"/>
      <c r="BD50" s="626"/>
      <c r="BE50" s="626"/>
      <c r="BF50" s="626"/>
      <c r="BG50" s="626"/>
      <c r="BH50" s="626"/>
      <c r="BI50" s="626"/>
      <c r="BJ50" s="626"/>
      <c r="BK50" s="626"/>
      <c r="BL50" s="626"/>
      <c r="BM50" s="626"/>
      <c r="BN50" s="626"/>
      <c r="BO50" s="626"/>
      <c r="BP50" s="626"/>
      <c r="BQ50" s="626"/>
      <c r="BR50" s="626"/>
      <c r="BS50" s="626"/>
      <c r="BT50" s="626"/>
      <c r="BU50" s="626"/>
      <c r="BV50" s="626"/>
      <c r="BW50" s="626"/>
      <c r="BX50" s="626"/>
      <c r="BY50" s="626"/>
      <c r="BZ50" s="626"/>
      <c r="CA50" s="626"/>
      <c r="CB50" s="626"/>
      <c r="CC50" s="626"/>
      <c r="CD50" s="626"/>
      <c r="CE50" s="626"/>
      <c r="CF50" s="626"/>
    </row>
    <row r="51" spans="1:84" ht="13.5" customHeight="1">
      <c r="A51" s="558"/>
      <c r="B51" s="1590" t="s">
        <v>355</v>
      </c>
      <c r="C51" s="1590"/>
      <c r="D51" s="1590"/>
      <c r="E51" s="1590"/>
      <c r="F51" s="1590"/>
      <c r="G51" s="559"/>
      <c r="H51" s="1591" t="str">
        <f>取説・目次!G31</f>
        <v>専任</v>
      </c>
      <c r="I51" s="1592"/>
      <c r="J51" s="1593"/>
      <c r="K51" s="1597" t="str">
        <f>取説・目次!H31</f>
        <v>甲府 一郎</v>
      </c>
      <c r="L51" s="1597"/>
      <c r="M51" s="1597"/>
      <c r="N51" s="1597"/>
      <c r="O51" s="1597"/>
      <c r="P51" s="1597"/>
      <c r="Q51" s="1597"/>
      <c r="R51" s="1597"/>
      <c r="S51" s="1597"/>
      <c r="T51" s="1597"/>
      <c r="U51" s="1598"/>
      <c r="V51" s="558"/>
      <c r="W51" s="1601" t="s">
        <v>347</v>
      </c>
      <c r="X51" s="1601"/>
      <c r="Y51" s="1601"/>
      <c r="Z51" s="1601"/>
      <c r="AA51" s="1601"/>
      <c r="AB51" s="559"/>
      <c r="AC51" s="1602" t="str">
        <f>取説・目次!G32</f>
        <v>一級建築士</v>
      </c>
      <c r="AD51" s="1602"/>
      <c r="AE51" s="1602"/>
      <c r="AF51" s="1602"/>
      <c r="AG51" s="1602"/>
      <c r="AH51" s="1602"/>
      <c r="AI51" s="1602"/>
      <c r="AJ51" s="1602"/>
      <c r="AK51" s="1602"/>
      <c r="AL51" s="1602"/>
      <c r="AM51" s="1602"/>
      <c r="AN51" s="1602"/>
      <c r="AO51" s="1602"/>
      <c r="AP51" s="556"/>
      <c r="AQ51" s="556"/>
      <c r="AR51" s="626"/>
      <c r="AS51" s="626"/>
      <c r="AT51" s="626"/>
      <c r="AU51" s="626"/>
      <c r="AV51" s="626"/>
      <c r="AW51" s="626"/>
      <c r="AX51" s="626"/>
      <c r="AY51" s="626"/>
      <c r="AZ51" s="626"/>
      <c r="BA51" s="626"/>
      <c r="BB51" s="626"/>
      <c r="BC51" s="626"/>
      <c r="BD51" s="626"/>
      <c r="BE51" s="626"/>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6"/>
    </row>
    <row r="52" spans="1:84" ht="13.5" customHeight="1">
      <c r="A52" s="562"/>
      <c r="B52" s="1590"/>
      <c r="C52" s="1590"/>
      <c r="D52" s="1590"/>
      <c r="E52" s="1590"/>
      <c r="F52" s="1590"/>
      <c r="G52" s="563"/>
      <c r="H52" s="1594"/>
      <c r="I52" s="1595"/>
      <c r="J52" s="1596"/>
      <c r="K52" s="1599"/>
      <c r="L52" s="1599"/>
      <c r="M52" s="1599"/>
      <c r="N52" s="1599"/>
      <c r="O52" s="1599"/>
      <c r="P52" s="1599"/>
      <c r="Q52" s="1599"/>
      <c r="R52" s="1599"/>
      <c r="S52" s="1599"/>
      <c r="T52" s="1599"/>
      <c r="U52" s="1600"/>
      <c r="V52" s="562"/>
      <c r="W52" s="1601"/>
      <c r="X52" s="1601"/>
      <c r="Y52" s="1601"/>
      <c r="Z52" s="1601"/>
      <c r="AA52" s="1601"/>
      <c r="AB52" s="563"/>
      <c r="AC52" s="1602"/>
      <c r="AD52" s="1602"/>
      <c r="AE52" s="1602"/>
      <c r="AF52" s="1602"/>
      <c r="AG52" s="1602"/>
      <c r="AH52" s="1602"/>
      <c r="AI52" s="1602"/>
      <c r="AJ52" s="1602"/>
      <c r="AK52" s="1602"/>
      <c r="AL52" s="1602"/>
      <c r="AM52" s="1602"/>
      <c r="AN52" s="1602"/>
      <c r="AO52" s="1602"/>
      <c r="AP52" s="556"/>
      <c r="AQ52" s="556"/>
      <c r="AR52" s="626"/>
      <c r="AS52" s="626"/>
      <c r="AT52" s="626"/>
      <c r="AU52" s="626"/>
      <c r="AV52" s="626"/>
      <c r="AW52" s="626"/>
      <c r="AX52" s="626"/>
      <c r="AY52" s="626"/>
      <c r="AZ52" s="626"/>
      <c r="BA52" s="626"/>
      <c r="BB52" s="626"/>
      <c r="BC52" s="626"/>
      <c r="BD52" s="626"/>
      <c r="BE52" s="626"/>
      <c r="BF52" s="626"/>
      <c r="BG52" s="626"/>
      <c r="BH52" s="626"/>
      <c r="BI52" s="626"/>
      <c r="BJ52" s="626"/>
      <c r="BK52" s="626"/>
      <c r="BL52" s="626"/>
      <c r="BM52" s="626"/>
      <c r="BN52" s="626"/>
      <c r="BO52" s="626"/>
      <c r="BP52" s="626"/>
      <c r="BQ52" s="626"/>
      <c r="BR52" s="626"/>
      <c r="BS52" s="626"/>
      <c r="BT52" s="626"/>
      <c r="BU52" s="626"/>
      <c r="BV52" s="626"/>
      <c r="BW52" s="626"/>
      <c r="BX52" s="626"/>
      <c r="BY52" s="626"/>
      <c r="BZ52" s="626"/>
      <c r="CA52" s="626"/>
      <c r="CB52" s="626"/>
      <c r="CC52" s="626"/>
      <c r="CD52" s="626"/>
      <c r="CE52" s="626"/>
      <c r="CF52" s="626"/>
    </row>
    <row r="53" spans="1:84" ht="13.5" customHeight="1">
      <c r="A53" s="558"/>
      <c r="B53" s="1590" t="s">
        <v>368</v>
      </c>
      <c r="C53" s="1590"/>
      <c r="D53" s="1590"/>
      <c r="E53" s="1590"/>
      <c r="F53" s="1590"/>
      <c r="G53" s="559"/>
      <c r="H53" s="1591">
        <f>取説・目次!G33</f>
        <v>0</v>
      </c>
      <c r="I53" s="1592"/>
      <c r="J53" s="1593"/>
      <c r="K53" s="1597">
        <f>取説・目次!H33</f>
        <v>0</v>
      </c>
      <c r="L53" s="1597"/>
      <c r="M53" s="1597"/>
      <c r="N53" s="1597"/>
      <c r="O53" s="1597"/>
      <c r="P53" s="1597"/>
      <c r="Q53" s="1597"/>
      <c r="R53" s="1597"/>
      <c r="S53" s="1597"/>
      <c r="T53" s="1597"/>
      <c r="U53" s="1598"/>
      <c r="V53" s="558"/>
      <c r="W53" s="1601" t="s">
        <v>347</v>
      </c>
      <c r="X53" s="1601"/>
      <c r="Y53" s="1601"/>
      <c r="Z53" s="1601"/>
      <c r="AA53" s="1601"/>
      <c r="AB53" s="559"/>
      <c r="AC53" s="1602">
        <f>取説・目次!G34</f>
        <v>0</v>
      </c>
      <c r="AD53" s="1602"/>
      <c r="AE53" s="1602"/>
      <c r="AF53" s="1602"/>
      <c r="AG53" s="1602"/>
      <c r="AH53" s="1602"/>
      <c r="AI53" s="1602"/>
      <c r="AJ53" s="1602"/>
      <c r="AK53" s="1602"/>
      <c r="AL53" s="1602"/>
      <c r="AM53" s="1602"/>
      <c r="AN53" s="1602"/>
      <c r="AO53" s="1602"/>
      <c r="AP53" s="556"/>
      <c r="AQ53" s="556"/>
      <c r="AR53" s="626"/>
      <c r="AS53" s="626"/>
      <c r="AT53" s="626"/>
      <c r="AU53" s="626"/>
      <c r="AV53" s="626"/>
      <c r="AW53" s="626"/>
      <c r="AX53" s="626"/>
      <c r="AY53" s="626"/>
      <c r="AZ53" s="626"/>
      <c r="BA53" s="626"/>
      <c r="BB53" s="626"/>
      <c r="BC53" s="626"/>
      <c r="BD53" s="626"/>
      <c r="BE53" s="626"/>
      <c r="BF53" s="626"/>
      <c r="BG53" s="626"/>
      <c r="BH53" s="626"/>
      <c r="BI53" s="626"/>
      <c r="BJ53" s="626"/>
      <c r="BK53" s="626"/>
      <c r="BL53" s="626"/>
      <c r="BM53" s="626"/>
      <c r="BN53" s="626"/>
      <c r="BO53" s="626"/>
      <c r="BP53" s="626"/>
      <c r="BQ53" s="626"/>
      <c r="BR53" s="626"/>
      <c r="BS53" s="626"/>
      <c r="BT53" s="626"/>
      <c r="BU53" s="626"/>
      <c r="BV53" s="626"/>
      <c r="BW53" s="626"/>
      <c r="BX53" s="626"/>
      <c r="BY53" s="626"/>
      <c r="BZ53" s="626"/>
      <c r="CA53" s="626"/>
      <c r="CB53" s="626"/>
      <c r="CC53" s="626"/>
      <c r="CD53" s="626"/>
      <c r="CE53" s="626"/>
      <c r="CF53" s="626"/>
    </row>
    <row r="54" spans="1:84" ht="13.5" customHeight="1">
      <c r="A54" s="562"/>
      <c r="B54" s="1590"/>
      <c r="C54" s="1590"/>
      <c r="D54" s="1590"/>
      <c r="E54" s="1590"/>
      <c r="F54" s="1590"/>
      <c r="G54" s="563"/>
      <c r="H54" s="1594"/>
      <c r="I54" s="1595"/>
      <c r="J54" s="1596"/>
      <c r="K54" s="1599"/>
      <c r="L54" s="1599"/>
      <c r="M54" s="1599"/>
      <c r="N54" s="1599"/>
      <c r="O54" s="1599"/>
      <c r="P54" s="1599"/>
      <c r="Q54" s="1599"/>
      <c r="R54" s="1599"/>
      <c r="S54" s="1599"/>
      <c r="T54" s="1599"/>
      <c r="U54" s="1600"/>
      <c r="V54" s="562"/>
      <c r="W54" s="1601"/>
      <c r="X54" s="1601"/>
      <c r="Y54" s="1601"/>
      <c r="Z54" s="1601"/>
      <c r="AA54" s="1601"/>
      <c r="AB54" s="563"/>
      <c r="AC54" s="1602"/>
      <c r="AD54" s="1602"/>
      <c r="AE54" s="1602"/>
      <c r="AF54" s="1602"/>
      <c r="AG54" s="1602"/>
      <c r="AH54" s="1602"/>
      <c r="AI54" s="1602"/>
      <c r="AJ54" s="1602"/>
      <c r="AK54" s="1602"/>
      <c r="AL54" s="1602"/>
      <c r="AM54" s="1602"/>
      <c r="AN54" s="1602"/>
      <c r="AO54" s="1602"/>
      <c r="AP54" s="556"/>
      <c r="AQ54" s="556"/>
      <c r="AR54" s="626"/>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6"/>
      <c r="CE54" s="626"/>
      <c r="CF54" s="626"/>
    </row>
    <row r="55" spans="1:84" ht="13.5" customHeight="1">
      <c r="A55" s="558"/>
      <c r="B55" s="1724" t="s">
        <v>356</v>
      </c>
      <c r="C55" s="1724"/>
      <c r="D55" s="1724"/>
      <c r="E55" s="1724"/>
      <c r="F55" s="1724"/>
      <c r="G55" s="559"/>
      <c r="H55" s="1725">
        <f>取説・目次!G66</f>
        <v>0</v>
      </c>
      <c r="I55" s="1725"/>
      <c r="J55" s="1725"/>
      <c r="K55" s="1725"/>
      <c r="L55" s="1725"/>
      <c r="M55" s="1725"/>
      <c r="N55" s="1725"/>
      <c r="O55" s="1725"/>
      <c r="P55" s="1725"/>
      <c r="Q55" s="1725"/>
      <c r="R55" s="1725"/>
      <c r="S55" s="1725"/>
      <c r="T55" s="1725"/>
      <c r="U55" s="1725"/>
      <c r="V55" s="558"/>
      <c r="W55" s="1724" t="s">
        <v>356</v>
      </c>
      <c r="X55" s="1724"/>
      <c r="Y55" s="1724"/>
      <c r="Z55" s="1724"/>
      <c r="AA55" s="1724"/>
      <c r="AB55" s="559"/>
      <c r="AC55" s="1602">
        <f>取説・目次!G69</f>
        <v>0</v>
      </c>
      <c r="AD55" s="1602"/>
      <c r="AE55" s="1602"/>
      <c r="AF55" s="1602"/>
      <c r="AG55" s="1602"/>
      <c r="AH55" s="1602"/>
      <c r="AI55" s="1602"/>
      <c r="AJ55" s="1602"/>
      <c r="AK55" s="1602"/>
      <c r="AL55" s="1602"/>
      <c r="AM55" s="1602"/>
      <c r="AN55" s="1602"/>
      <c r="AO55" s="1602"/>
      <c r="AP55" s="556"/>
      <c r="AQ55" s="55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c r="BY55" s="626"/>
      <c r="BZ55" s="626"/>
      <c r="CA55" s="626"/>
      <c r="CB55" s="626"/>
      <c r="CC55" s="626"/>
      <c r="CD55" s="626"/>
      <c r="CE55" s="626"/>
      <c r="CF55" s="626"/>
    </row>
    <row r="56" spans="1:84" ht="13.5" customHeight="1">
      <c r="A56" s="560"/>
      <c r="B56" s="1724"/>
      <c r="C56" s="1724"/>
      <c r="D56" s="1724"/>
      <c r="E56" s="1724"/>
      <c r="F56" s="1724"/>
      <c r="G56" s="561"/>
      <c r="H56" s="1725"/>
      <c r="I56" s="1725"/>
      <c r="J56" s="1725"/>
      <c r="K56" s="1725"/>
      <c r="L56" s="1725"/>
      <c r="M56" s="1725"/>
      <c r="N56" s="1725"/>
      <c r="O56" s="1725"/>
      <c r="P56" s="1725"/>
      <c r="Q56" s="1725"/>
      <c r="R56" s="1725"/>
      <c r="S56" s="1725"/>
      <c r="T56" s="1725"/>
      <c r="U56" s="1725"/>
      <c r="V56" s="560"/>
      <c r="W56" s="1724"/>
      <c r="X56" s="1724"/>
      <c r="Y56" s="1724"/>
      <c r="Z56" s="1724"/>
      <c r="AA56" s="1724"/>
      <c r="AB56" s="561"/>
      <c r="AC56" s="1602"/>
      <c r="AD56" s="1602"/>
      <c r="AE56" s="1602"/>
      <c r="AF56" s="1602"/>
      <c r="AG56" s="1602"/>
      <c r="AH56" s="1602"/>
      <c r="AI56" s="1602"/>
      <c r="AJ56" s="1602"/>
      <c r="AK56" s="1602"/>
      <c r="AL56" s="1602"/>
      <c r="AM56" s="1602"/>
      <c r="AN56" s="1602"/>
      <c r="AO56" s="1602"/>
      <c r="AP56" s="556"/>
      <c r="AQ56" s="55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c r="BY56" s="626"/>
      <c r="BZ56" s="626"/>
      <c r="CA56" s="626"/>
      <c r="CB56" s="626"/>
      <c r="CC56" s="626"/>
      <c r="CD56" s="626"/>
      <c r="CE56" s="626"/>
      <c r="CF56" s="626"/>
    </row>
    <row r="57" spans="1:84" ht="13.5" customHeight="1">
      <c r="A57" s="560"/>
      <c r="B57" s="556"/>
      <c r="C57" s="1726" t="s">
        <v>347</v>
      </c>
      <c r="D57" s="1726"/>
      <c r="E57" s="1726"/>
      <c r="F57" s="1726"/>
      <c r="G57" s="1726"/>
      <c r="H57" s="1602">
        <f>取説・目次!G67</f>
        <v>0</v>
      </c>
      <c r="I57" s="1602"/>
      <c r="J57" s="1602"/>
      <c r="K57" s="1602"/>
      <c r="L57" s="1602"/>
      <c r="M57" s="1602"/>
      <c r="N57" s="1602"/>
      <c r="O57" s="1602"/>
      <c r="P57" s="1602"/>
      <c r="Q57" s="1602"/>
      <c r="R57" s="1602"/>
      <c r="S57" s="1602"/>
      <c r="T57" s="1602"/>
      <c r="U57" s="1602"/>
      <c r="V57" s="560"/>
      <c r="W57" s="556"/>
      <c r="X57" s="1726" t="s">
        <v>347</v>
      </c>
      <c r="Y57" s="1726"/>
      <c r="Z57" s="1726"/>
      <c r="AA57" s="1726"/>
      <c r="AB57" s="1726"/>
      <c r="AC57" s="1602">
        <f>取説・目次!G70</f>
        <v>0</v>
      </c>
      <c r="AD57" s="1602"/>
      <c r="AE57" s="1602"/>
      <c r="AF57" s="1602"/>
      <c r="AG57" s="1602"/>
      <c r="AH57" s="1602"/>
      <c r="AI57" s="1602"/>
      <c r="AJ57" s="1602"/>
      <c r="AK57" s="1602"/>
      <c r="AL57" s="1602"/>
      <c r="AM57" s="1602"/>
      <c r="AN57" s="1602"/>
      <c r="AO57" s="1602"/>
      <c r="AP57" s="556"/>
      <c r="AQ57" s="556"/>
      <c r="AR57" s="626"/>
      <c r="AS57" s="626"/>
      <c r="AT57" s="626"/>
      <c r="AU57" s="626"/>
      <c r="AV57" s="626"/>
      <c r="AW57" s="626"/>
      <c r="AX57" s="626"/>
      <c r="AY57" s="626"/>
      <c r="AZ57" s="626"/>
      <c r="BA57" s="626"/>
      <c r="BB57" s="626"/>
      <c r="BC57" s="626"/>
      <c r="BD57" s="626"/>
      <c r="BE57" s="626"/>
      <c r="BF57" s="626"/>
      <c r="BG57" s="626"/>
      <c r="BH57" s="626"/>
      <c r="BI57" s="626"/>
      <c r="BJ57" s="626"/>
      <c r="BK57" s="626"/>
      <c r="BL57" s="626"/>
      <c r="BM57" s="627"/>
      <c r="BN57" s="627"/>
      <c r="BO57" s="627"/>
      <c r="BP57" s="627"/>
      <c r="BQ57" s="627"/>
      <c r="BR57" s="627"/>
      <c r="BS57" s="627"/>
      <c r="BT57" s="627"/>
      <c r="BU57" s="627"/>
      <c r="BV57" s="627"/>
      <c r="BW57" s="627"/>
      <c r="BX57" s="627"/>
      <c r="BY57" s="627"/>
      <c r="BZ57" s="627"/>
      <c r="CA57" s="627"/>
      <c r="CB57" s="627"/>
      <c r="CC57" s="627"/>
      <c r="CD57" s="627"/>
      <c r="CE57" s="627"/>
      <c r="CF57" s="627"/>
    </row>
    <row r="58" spans="1:84" ht="13.5" customHeight="1">
      <c r="A58" s="560"/>
      <c r="B58" s="556"/>
      <c r="C58" s="1726"/>
      <c r="D58" s="1726"/>
      <c r="E58" s="1726"/>
      <c r="F58" s="1726"/>
      <c r="G58" s="1726"/>
      <c r="H58" s="1602"/>
      <c r="I58" s="1602"/>
      <c r="J58" s="1602"/>
      <c r="K58" s="1602"/>
      <c r="L58" s="1602"/>
      <c r="M58" s="1602"/>
      <c r="N58" s="1602"/>
      <c r="O58" s="1602"/>
      <c r="P58" s="1602"/>
      <c r="Q58" s="1602"/>
      <c r="R58" s="1602"/>
      <c r="S58" s="1602"/>
      <c r="T58" s="1602"/>
      <c r="U58" s="1602"/>
      <c r="V58" s="560"/>
      <c r="W58" s="556"/>
      <c r="X58" s="1726"/>
      <c r="Y58" s="1726"/>
      <c r="Z58" s="1726"/>
      <c r="AA58" s="1726"/>
      <c r="AB58" s="1726"/>
      <c r="AC58" s="1602"/>
      <c r="AD58" s="1602"/>
      <c r="AE58" s="1602"/>
      <c r="AF58" s="1602"/>
      <c r="AG58" s="1602"/>
      <c r="AH58" s="1602"/>
      <c r="AI58" s="1602"/>
      <c r="AJ58" s="1602"/>
      <c r="AK58" s="1602"/>
      <c r="AL58" s="1602"/>
      <c r="AM58" s="1602"/>
      <c r="AN58" s="1602"/>
      <c r="AO58" s="1602"/>
      <c r="AP58" s="556"/>
      <c r="AQ58" s="556"/>
      <c r="AR58" s="626"/>
      <c r="AS58" s="626"/>
      <c r="AT58" s="626"/>
      <c r="AU58" s="626"/>
      <c r="AV58" s="626"/>
      <c r="AW58" s="626"/>
      <c r="AX58" s="626"/>
      <c r="AY58" s="626"/>
      <c r="AZ58" s="626"/>
      <c r="BA58" s="626"/>
      <c r="BB58" s="626"/>
      <c r="BC58" s="626"/>
      <c r="BD58" s="626"/>
      <c r="BE58" s="626"/>
      <c r="BF58" s="626"/>
      <c r="BG58" s="626"/>
      <c r="BH58" s="626"/>
      <c r="BI58" s="626"/>
      <c r="BJ58" s="626"/>
      <c r="BK58" s="626"/>
      <c r="BL58" s="626"/>
      <c r="BM58" s="627"/>
      <c r="BN58" s="627"/>
      <c r="BO58" s="627"/>
      <c r="BP58" s="627"/>
      <c r="BQ58" s="627"/>
      <c r="BR58" s="627"/>
      <c r="BS58" s="627"/>
      <c r="BT58" s="627"/>
      <c r="BU58" s="627"/>
      <c r="BV58" s="627"/>
      <c r="BW58" s="627"/>
      <c r="BX58" s="627"/>
      <c r="BY58" s="627"/>
      <c r="BZ58" s="627"/>
      <c r="CA58" s="627"/>
      <c r="CB58" s="627"/>
      <c r="CC58" s="627"/>
      <c r="CD58" s="627"/>
      <c r="CE58" s="627"/>
      <c r="CF58" s="627"/>
    </row>
    <row r="59" spans="1:84" ht="13.5" customHeight="1">
      <c r="A59" s="560"/>
      <c r="B59" s="556"/>
      <c r="C59" s="1728" t="s">
        <v>357</v>
      </c>
      <c r="D59" s="1728"/>
      <c r="E59" s="1728"/>
      <c r="F59" s="1728"/>
      <c r="G59" s="1728"/>
      <c r="H59" s="1602">
        <f>取説・目次!G68</f>
        <v>0</v>
      </c>
      <c r="I59" s="1602"/>
      <c r="J59" s="1602"/>
      <c r="K59" s="1602"/>
      <c r="L59" s="1602"/>
      <c r="M59" s="1602"/>
      <c r="N59" s="1602"/>
      <c r="O59" s="1602"/>
      <c r="P59" s="1602"/>
      <c r="Q59" s="1602"/>
      <c r="R59" s="1602"/>
      <c r="S59" s="1602"/>
      <c r="T59" s="1602"/>
      <c r="U59" s="1602"/>
      <c r="V59" s="560"/>
      <c r="W59" s="556"/>
      <c r="X59" s="1728" t="s">
        <v>357</v>
      </c>
      <c r="Y59" s="1728"/>
      <c r="Z59" s="1728"/>
      <c r="AA59" s="1728"/>
      <c r="AB59" s="1728"/>
      <c r="AC59" s="1602">
        <f>取説・目次!G71</f>
        <v>0</v>
      </c>
      <c r="AD59" s="1602"/>
      <c r="AE59" s="1602"/>
      <c r="AF59" s="1602"/>
      <c r="AG59" s="1602"/>
      <c r="AH59" s="1602"/>
      <c r="AI59" s="1602"/>
      <c r="AJ59" s="1602"/>
      <c r="AK59" s="1602"/>
      <c r="AL59" s="1602"/>
      <c r="AM59" s="1602"/>
      <c r="AN59" s="1602"/>
      <c r="AO59" s="1602"/>
      <c r="AP59" s="556"/>
      <c r="AQ59" s="556"/>
      <c r="AR59" s="627"/>
      <c r="AS59" s="627"/>
      <c r="AT59" s="627"/>
      <c r="AU59" s="627"/>
      <c r="AV59" s="627"/>
      <c r="AW59" s="627"/>
      <c r="AX59" s="627"/>
      <c r="AY59" s="627"/>
      <c r="AZ59" s="627"/>
      <c r="BA59" s="627"/>
      <c r="BB59" s="627"/>
      <c r="BC59" s="627"/>
      <c r="BD59" s="627"/>
      <c r="BE59" s="627"/>
      <c r="BF59" s="627"/>
      <c r="BG59" s="627"/>
      <c r="BH59" s="627"/>
      <c r="BI59" s="627"/>
      <c r="BJ59" s="627"/>
      <c r="BK59" s="627"/>
      <c r="BL59" s="626"/>
      <c r="BM59" s="627"/>
      <c r="BN59" s="627"/>
      <c r="BO59" s="627"/>
      <c r="BP59" s="627"/>
      <c r="BQ59" s="627"/>
      <c r="BR59" s="627"/>
      <c r="BS59" s="627"/>
      <c r="BT59" s="627"/>
      <c r="BU59" s="627"/>
      <c r="BV59" s="627"/>
      <c r="BW59" s="627"/>
      <c r="BX59" s="627"/>
      <c r="BY59" s="627"/>
      <c r="BZ59" s="627"/>
      <c r="CA59" s="627"/>
      <c r="CB59" s="627"/>
      <c r="CC59" s="627"/>
      <c r="CD59" s="627"/>
      <c r="CE59" s="627"/>
      <c r="CF59" s="627"/>
    </row>
    <row r="60" spans="1:84" ht="13.5" customHeight="1">
      <c r="A60" s="562"/>
      <c r="B60" s="601"/>
      <c r="C60" s="1728"/>
      <c r="D60" s="1728"/>
      <c r="E60" s="1728"/>
      <c r="F60" s="1728"/>
      <c r="G60" s="1728"/>
      <c r="H60" s="1602"/>
      <c r="I60" s="1602"/>
      <c r="J60" s="1602"/>
      <c r="K60" s="1602"/>
      <c r="L60" s="1602"/>
      <c r="M60" s="1602"/>
      <c r="N60" s="1602"/>
      <c r="O60" s="1602"/>
      <c r="P60" s="1602"/>
      <c r="Q60" s="1602"/>
      <c r="R60" s="1602"/>
      <c r="S60" s="1602"/>
      <c r="T60" s="1602"/>
      <c r="U60" s="1602"/>
      <c r="V60" s="562"/>
      <c r="W60" s="601"/>
      <c r="X60" s="1728"/>
      <c r="Y60" s="1728"/>
      <c r="Z60" s="1728"/>
      <c r="AA60" s="1728"/>
      <c r="AB60" s="1728"/>
      <c r="AC60" s="1602"/>
      <c r="AD60" s="1602"/>
      <c r="AE60" s="1602"/>
      <c r="AF60" s="1602"/>
      <c r="AG60" s="1602"/>
      <c r="AH60" s="1602"/>
      <c r="AI60" s="1602"/>
      <c r="AJ60" s="1602"/>
      <c r="AK60" s="1602"/>
      <c r="AL60" s="1602"/>
      <c r="AM60" s="1602"/>
      <c r="AN60" s="1602"/>
      <c r="AO60" s="1602"/>
      <c r="AP60" s="556"/>
      <c r="AQ60" s="556"/>
      <c r="AR60" s="627"/>
      <c r="AS60" s="627"/>
      <c r="AT60" s="627"/>
      <c r="AU60" s="627"/>
      <c r="AV60" s="627"/>
      <c r="AW60" s="627"/>
      <c r="AX60" s="627"/>
      <c r="AY60" s="627"/>
      <c r="AZ60" s="627"/>
      <c r="BA60" s="627"/>
      <c r="BB60" s="627"/>
      <c r="BC60" s="627"/>
      <c r="BD60" s="627"/>
      <c r="BE60" s="627"/>
      <c r="BF60" s="627"/>
      <c r="BG60" s="627"/>
      <c r="BH60" s="627"/>
      <c r="BI60" s="627"/>
      <c r="BJ60" s="627"/>
      <c r="BK60" s="627"/>
      <c r="BL60" s="626"/>
      <c r="BM60" s="627"/>
      <c r="BN60" s="628"/>
      <c r="BO60" s="628"/>
      <c r="BP60" s="628"/>
      <c r="BQ60" s="628"/>
      <c r="BR60" s="628"/>
      <c r="BS60" s="628"/>
      <c r="BT60" s="628"/>
      <c r="BU60" s="628"/>
      <c r="BV60" s="628"/>
      <c r="BW60" s="628"/>
      <c r="BX60" s="628"/>
      <c r="BY60" s="628"/>
      <c r="BZ60" s="628"/>
      <c r="CA60" s="628"/>
      <c r="CB60" s="628"/>
      <c r="CC60" s="628"/>
      <c r="CD60" s="628"/>
      <c r="CE60" s="628"/>
      <c r="CF60" s="628"/>
    </row>
    <row r="61" spans="1:84" ht="13.5" customHeight="1">
      <c r="A61" s="556"/>
      <c r="B61" s="556"/>
      <c r="C61" s="576"/>
      <c r="D61" s="576"/>
      <c r="E61" s="576"/>
      <c r="F61" s="576"/>
      <c r="G61" s="576"/>
      <c r="H61" s="565"/>
      <c r="I61" s="565"/>
      <c r="J61" s="565"/>
      <c r="K61" s="565"/>
      <c r="L61" s="565"/>
      <c r="M61" s="565"/>
      <c r="N61" s="565"/>
      <c r="O61" s="565"/>
      <c r="P61" s="565"/>
      <c r="Q61" s="565"/>
      <c r="R61" s="565"/>
      <c r="S61" s="565"/>
      <c r="T61" s="565"/>
      <c r="U61" s="565"/>
      <c r="V61" s="565"/>
      <c r="W61" s="565"/>
      <c r="X61" s="600"/>
      <c r="Y61" s="600"/>
      <c r="Z61" s="600"/>
      <c r="AA61" s="600"/>
      <c r="AB61" s="600"/>
      <c r="AC61" s="565"/>
      <c r="AD61" s="565"/>
      <c r="AE61" s="565"/>
      <c r="AF61" s="565"/>
      <c r="AG61" s="565"/>
      <c r="AH61" s="565"/>
      <c r="AI61" s="565"/>
      <c r="AJ61" s="565"/>
      <c r="AK61" s="565"/>
      <c r="AL61" s="565"/>
      <c r="AM61" s="565"/>
      <c r="AN61" s="565"/>
      <c r="AO61" s="565"/>
      <c r="AP61" s="556"/>
      <c r="AQ61" s="556"/>
      <c r="AR61" s="627"/>
      <c r="AS61" s="627"/>
      <c r="AT61" s="627"/>
      <c r="AU61" s="627"/>
      <c r="AV61" s="627"/>
      <c r="AW61" s="627"/>
      <c r="AX61" s="627"/>
      <c r="AY61" s="627"/>
      <c r="AZ61" s="627"/>
      <c r="BA61" s="627"/>
      <c r="BB61" s="627"/>
      <c r="BC61" s="627"/>
      <c r="BD61" s="627"/>
      <c r="BE61" s="627"/>
      <c r="BF61" s="627"/>
      <c r="BG61" s="627"/>
      <c r="BH61" s="627"/>
      <c r="BI61" s="627"/>
      <c r="BJ61" s="627"/>
      <c r="BK61" s="627"/>
      <c r="BL61" s="626"/>
      <c r="BM61" s="626"/>
      <c r="BN61" s="626"/>
      <c r="BO61" s="626"/>
      <c r="BP61" s="626"/>
      <c r="BQ61" s="626"/>
      <c r="BR61" s="626"/>
      <c r="BS61" s="626"/>
      <c r="BT61" s="626"/>
      <c r="BU61" s="626"/>
      <c r="BV61" s="626"/>
      <c r="BW61" s="626"/>
      <c r="BX61" s="626"/>
      <c r="BY61" s="626"/>
      <c r="BZ61" s="626"/>
      <c r="CA61" s="626"/>
      <c r="CB61" s="626"/>
      <c r="CC61" s="626"/>
      <c r="CD61" s="626"/>
      <c r="CE61" s="626"/>
      <c r="CF61" s="626"/>
    </row>
    <row r="62" spans="1:84" ht="13.5" customHeight="1">
      <c r="A62" s="1648" t="s">
        <v>458</v>
      </c>
      <c r="B62" s="1648"/>
      <c r="C62" s="1648"/>
      <c r="D62" s="1648"/>
      <c r="E62" s="1648"/>
      <c r="F62" s="1648"/>
      <c r="G62" s="1648"/>
      <c r="H62" s="1648"/>
      <c r="I62" s="1624" t="str">
        <f>取説・目次!G73</f>
        <v>無</v>
      </c>
      <c r="J62" s="1624"/>
      <c r="K62" s="1624"/>
      <c r="L62" s="1624"/>
      <c r="M62" s="1624"/>
      <c r="N62" s="1624"/>
      <c r="O62" s="1624"/>
      <c r="P62" s="1648" t="s">
        <v>358</v>
      </c>
      <c r="Q62" s="1648"/>
      <c r="R62" s="1648"/>
      <c r="S62" s="1648"/>
      <c r="T62" s="1648"/>
      <c r="U62" s="1648"/>
      <c r="V62" s="1648"/>
      <c r="W62" s="1624" t="str">
        <f>取説・目次!G74</f>
        <v>無</v>
      </c>
      <c r="X62" s="1624"/>
      <c r="Y62" s="1624"/>
      <c r="Z62" s="1624"/>
      <c r="AA62" s="1624"/>
      <c r="AB62" s="1624"/>
      <c r="AC62" s="1624"/>
      <c r="AD62" s="1649" t="s">
        <v>352</v>
      </c>
      <c r="AE62" s="1649"/>
      <c r="AF62" s="1649"/>
      <c r="AG62" s="1649"/>
      <c r="AH62" s="1649"/>
      <c r="AI62" s="1649"/>
      <c r="AJ62" s="1652" t="str">
        <f>取説・目次!G75</f>
        <v>無</v>
      </c>
      <c r="AK62" s="1652"/>
      <c r="AL62" s="1652"/>
      <c r="AM62" s="1652"/>
      <c r="AN62" s="1652"/>
      <c r="AO62" s="1652"/>
      <c r="AP62" s="602"/>
      <c r="AQ62" s="556"/>
      <c r="AR62" s="627"/>
      <c r="AS62" s="627"/>
      <c r="AT62" s="627"/>
      <c r="AU62" s="627"/>
      <c r="AV62" s="627"/>
      <c r="AW62" s="627"/>
      <c r="AX62" s="627"/>
      <c r="AY62" s="627"/>
      <c r="AZ62" s="627"/>
      <c r="BA62" s="627"/>
      <c r="BB62" s="627"/>
      <c r="BC62" s="627"/>
      <c r="BD62" s="627"/>
      <c r="BE62" s="627"/>
      <c r="BF62" s="627"/>
      <c r="BG62" s="627"/>
      <c r="BH62" s="627"/>
      <c r="BI62" s="627"/>
      <c r="BJ62" s="627"/>
      <c r="BK62" s="627"/>
      <c r="BL62" s="626"/>
      <c r="BM62" s="626"/>
      <c r="BN62" s="626"/>
      <c r="BO62" s="626"/>
      <c r="BP62" s="626"/>
      <c r="BQ62" s="626"/>
      <c r="BR62" s="626"/>
      <c r="BS62" s="626"/>
      <c r="BT62" s="626"/>
      <c r="BU62" s="626"/>
      <c r="BV62" s="626"/>
      <c r="BW62" s="626"/>
      <c r="BX62" s="626"/>
      <c r="BY62" s="626"/>
      <c r="BZ62" s="626"/>
      <c r="CA62" s="626"/>
      <c r="CB62" s="626"/>
      <c r="CC62" s="626"/>
      <c r="CD62" s="626"/>
      <c r="CE62" s="626"/>
      <c r="CF62" s="626"/>
    </row>
    <row r="63" spans="1:84" ht="13.5" customHeight="1">
      <c r="A63" s="1648"/>
      <c r="B63" s="1648"/>
      <c r="C63" s="1648"/>
      <c r="D63" s="1648"/>
      <c r="E63" s="1648"/>
      <c r="F63" s="1648"/>
      <c r="G63" s="1648"/>
      <c r="H63" s="1648"/>
      <c r="I63" s="1624"/>
      <c r="J63" s="1624"/>
      <c r="K63" s="1624"/>
      <c r="L63" s="1624"/>
      <c r="M63" s="1624"/>
      <c r="N63" s="1624"/>
      <c r="O63" s="1624"/>
      <c r="P63" s="1648"/>
      <c r="Q63" s="1648"/>
      <c r="R63" s="1648"/>
      <c r="S63" s="1648"/>
      <c r="T63" s="1648"/>
      <c r="U63" s="1648"/>
      <c r="V63" s="1648"/>
      <c r="W63" s="1624"/>
      <c r="X63" s="1624"/>
      <c r="Y63" s="1624"/>
      <c r="Z63" s="1624"/>
      <c r="AA63" s="1624"/>
      <c r="AB63" s="1624"/>
      <c r="AC63" s="1624"/>
      <c r="AD63" s="1649"/>
      <c r="AE63" s="1649"/>
      <c r="AF63" s="1649"/>
      <c r="AG63" s="1649"/>
      <c r="AH63" s="1649"/>
      <c r="AI63" s="1649"/>
      <c r="AJ63" s="1652"/>
      <c r="AK63" s="1652"/>
      <c r="AL63" s="1652"/>
      <c r="AM63" s="1652"/>
      <c r="AN63" s="1652"/>
      <c r="AO63" s="1652"/>
      <c r="AP63" s="602"/>
      <c r="AQ63" s="602"/>
      <c r="AR63" s="626"/>
      <c r="AS63" s="626"/>
      <c r="AT63" s="626"/>
      <c r="AU63" s="626"/>
      <c r="AV63" s="626"/>
      <c r="AW63" s="626"/>
      <c r="AX63" s="626"/>
      <c r="AY63" s="626"/>
      <c r="AZ63" s="626"/>
      <c r="BA63" s="626"/>
      <c r="BB63" s="626"/>
      <c r="BC63" s="626"/>
      <c r="BD63" s="626"/>
      <c r="BE63" s="626"/>
      <c r="BF63" s="626"/>
      <c r="BG63" s="626"/>
      <c r="BH63" s="626"/>
      <c r="BI63" s="626"/>
      <c r="BJ63" s="626"/>
      <c r="BK63" s="626"/>
      <c r="BL63" s="627"/>
      <c r="BM63" s="626"/>
      <c r="BN63" s="626"/>
      <c r="BO63" s="626"/>
      <c r="BP63" s="626"/>
      <c r="BQ63" s="626"/>
      <c r="BR63" s="626"/>
      <c r="BS63" s="626"/>
      <c r="BT63" s="626"/>
      <c r="BU63" s="626"/>
      <c r="BV63" s="626"/>
      <c r="BW63" s="626"/>
      <c r="BX63" s="626"/>
      <c r="BY63" s="626"/>
      <c r="BZ63" s="626"/>
      <c r="CA63" s="626"/>
      <c r="CB63" s="626"/>
      <c r="CC63" s="626"/>
      <c r="CD63" s="626"/>
      <c r="CE63" s="626"/>
      <c r="CF63" s="626"/>
    </row>
    <row r="64" spans="1:84" ht="13.5" customHeight="1">
      <c r="A64" s="1648"/>
      <c r="B64" s="1648"/>
      <c r="C64" s="1648"/>
      <c r="D64" s="1648"/>
      <c r="E64" s="1648"/>
      <c r="F64" s="1648"/>
      <c r="G64" s="1648"/>
      <c r="H64" s="1648"/>
      <c r="I64" s="1624"/>
      <c r="J64" s="1624"/>
      <c r="K64" s="1624"/>
      <c r="L64" s="1624"/>
      <c r="M64" s="1624"/>
      <c r="N64" s="1624"/>
      <c r="O64" s="1624"/>
      <c r="P64" s="1648"/>
      <c r="Q64" s="1648"/>
      <c r="R64" s="1648"/>
      <c r="S64" s="1648"/>
      <c r="T64" s="1648"/>
      <c r="U64" s="1648"/>
      <c r="V64" s="1648"/>
      <c r="W64" s="1624"/>
      <c r="X64" s="1624"/>
      <c r="Y64" s="1624"/>
      <c r="Z64" s="1624"/>
      <c r="AA64" s="1624"/>
      <c r="AB64" s="1624"/>
      <c r="AC64" s="1624"/>
      <c r="AD64" s="1649"/>
      <c r="AE64" s="1649"/>
      <c r="AF64" s="1649"/>
      <c r="AG64" s="1649"/>
      <c r="AH64" s="1649"/>
      <c r="AI64" s="1649"/>
      <c r="AJ64" s="1652"/>
      <c r="AK64" s="1652"/>
      <c r="AL64" s="1652"/>
      <c r="AM64" s="1652"/>
      <c r="AN64" s="1652"/>
      <c r="AO64" s="1652"/>
      <c r="AP64" s="602"/>
      <c r="AQ64" s="602"/>
      <c r="AR64" s="626"/>
      <c r="AS64" s="626"/>
      <c r="AT64" s="626"/>
      <c r="AU64" s="626"/>
      <c r="AV64" s="626"/>
      <c r="AW64" s="626"/>
      <c r="AX64" s="626"/>
      <c r="AY64" s="626"/>
      <c r="AZ64" s="626"/>
      <c r="BA64" s="626"/>
      <c r="BB64" s="626"/>
      <c r="BC64" s="626"/>
      <c r="BD64" s="626"/>
      <c r="BE64" s="626"/>
      <c r="BF64" s="626"/>
      <c r="BG64" s="626"/>
      <c r="BH64" s="626"/>
      <c r="BI64" s="626"/>
      <c r="BJ64" s="626"/>
      <c r="BK64" s="626"/>
      <c r="BL64" s="627"/>
      <c r="BM64" s="626"/>
      <c r="BN64" s="626"/>
      <c r="BO64" s="626"/>
      <c r="BP64" s="626"/>
      <c r="BQ64" s="626"/>
      <c r="BR64" s="626"/>
      <c r="BS64" s="626"/>
      <c r="BT64" s="626"/>
      <c r="BU64" s="626"/>
      <c r="BV64" s="626"/>
      <c r="BW64" s="626"/>
      <c r="BX64" s="626"/>
      <c r="BY64" s="626"/>
      <c r="BZ64" s="626"/>
      <c r="CA64" s="626"/>
      <c r="CB64" s="626"/>
      <c r="CC64" s="626"/>
      <c r="CD64" s="626"/>
      <c r="CE64" s="626"/>
      <c r="CF64" s="626"/>
    </row>
    <row r="65" spans="1:64" ht="13.5" customHeight="1">
      <c r="A65" s="554"/>
      <c r="B65" s="554"/>
      <c r="C65" s="554"/>
      <c r="D65" s="554"/>
      <c r="E65" s="554"/>
      <c r="F65" s="554"/>
      <c r="G65" s="554"/>
      <c r="H65" s="1727"/>
      <c r="I65" s="1727"/>
      <c r="J65" s="1727"/>
      <c r="K65" s="1727"/>
      <c r="L65" s="1727"/>
      <c r="M65" s="1727"/>
      <c r="N65" s="1727"/>
      <c r="O65" s="1727"/>
      <c r="P65" s="1727"/>
      <c r="Q65" s="1727"/>
      <c r="R65" s="1727"/>
      <c r="S65" s="1727"/>
      <c r="T65" s="1727"/>
      <c r="U65" s="1727"/>
      <c r="V65" s="1727"/>
      <c r="W65" s="1727"/>
      <c r="X65" s="1727"/>
      <c r="Y65" s="1727"/>
      <c r="Z65" s="1727"/>
      <c r="AA65" s="1727"/>
      <c r="AB65" s="1727"/>
      <c r="AC65" s="1727"/>
      <c r="AD65" s="1727"/>
      <c r="AE65" s="1727"/>
      <c r="AF65" s="1727"/>
      <c r="AG65" s="1727"/>
      <c r="AH65" s="1727"/>
      <c r="AI65" s="1727"/>
      <c r="AJ65" s="1727"/>
      <c r="AK65" s="1727"/>
      <c r="AL65" s="1727"/>
      <c r="AM65" s="1727"/>
      <c r="AN65" s="1727"/>
      <c r="AO65" s="1727"/>
      <c r="AP65" s="602"/>
      <c r="AQ65" s="602"/>
      <c r="BL65" s="575"/>
    </row>
  </sheetData>
  <mergeCells count="206">
    <mergeCell ref="AF1:AG1"/>
    <mergeCell ref="AI1:AJ1"/>
    <mergeCell ref="AL1:AM1"/>
    <mergeCell ref="CG1:CG2"/>
    <mergeCell ref="A3:AO4"/>
    <mergeCell ref="AR3:CF4"/>
    <mergeCell ref="AS5:AW7"/>
    <mergeCell ref="AY5:BL7"/>
    <mergeCell ref="BN5:BR7"/>
    <mergeCell ref="BT5:CF7"/>
    <mergeCell ref="B7:G7"/>
    <mergeCell ref="H7:AK7"/>
    <mergeCell ref="B5:G5"/>
    <mergeCell ref="H5:AK5"/>
    <mergeCell ref="AS8:AW10"/>
    <mergeCell ref="AY8:CF10"/>
    <mergeCell ref="B9:F14"/>
    <mergeCell ref="H9:Q10"/>
    <mergeCell ref="R9:AE10"/>
    <mergeCell ref="AF9:AO10"/>
    <mergeCell ref="H11:N12"/>
    <mergeCell ref="O11:Q12"/>
    <mergeCell ref="R11:S12"/>
    <mergeCell ref="T11:V12"/>
    <mergeCell ref="W11:Y12"/>
    <mergeCell ref="Z11:Z12"/>
    <mergeCell ref="AA11:AD12"/>
    <mergeCell ref="AE11:AE12"/>
    <mergeCell ref="AF11:AO12"/>
    <mergeCell ref="AS11:AW13"/>
    <mergeCell ref="AF13:AO14"/>
    <mergeCell ref="AY11:CF11"/>
    <mergeCell ref="AY12:CF12"/>
    <mergeCell ref="H13:N14"/>
    <mergeCell ref="O13:Q14"/>
    <mergeCell ref="R13:S14"/>
    <mergeCell ref="T13:V14"/>
    <mergeCell ref="W13:Y14"/>
    <mergeCell ref="Z13:Z14"/>
    <mergeCell ref="AA13:AD14"/>
    <mergeCell ref="AE13:AE14"/>
    <mergeCell ref="AY13:CF13"/>
    <mergeCell ref="AS14:AW16"/>
    <mergeCell ref="BN14:BR16"/>
    <mergeCell ref="BT14:CF14"/>
    <mergeCell ref="BA14:BK14"/>
    <mergeCell ref="BA16:BK16"/>
    <mergeCell ref="BU15:CE15"/>
    <mergeCell ref="AY14:AZ14"/>
    <mergeCell ref="AY16:AZ16"/>
    <mergeCell ref="CG14:CI18"/>
    <mergeCell ref="B16:F18"/>
    <mergeCell ref="H16:AO16"/>
    <mergeCell ref="BT16:CF16"/>
    <mergeCell ref="H17:AO17"/>
    <mergeCell ref="H18:AO18"/>
    <mergeCell ref="AS18:AW23"/>
    <mergeCell ref="AY18:BH19"/>
    <mergeCell ref="BI18:BV19"/>
    <mergeCell ref="BW18:CF19"/>
    <mergeCell ref="BN20:BP21"/>
    <mergeCell ref="BQ20:BQ21"/>
    <mergeCell ref="BR20:BU21"/>
    <mergeCell ref="BV20:BV21"/>
    <mergeCell ref="B19:F21"/>
    <mergeCell ref="H19:AO19"/>
    <mergeCell ref="H20:K20"/>
    <mergeCell ref="AY20:BH21"/>
    <mergeCell ref="BI20:BJ21"/>
    <mergeCell ref="BK20:BM21"/>
    <mergeCell ref="BW20:CF21"/>
    <mergeCell ref="H21:AO21"/>
    <mergeCell ref="B22:F24"/>
    <mergeCell ref="H22:I22"/>
    <mergeCell ref="J22:U22"/>
    <mergeCell ref="W22:AA24"/>
    <mergeCell ref="AC22:AO24"/>
    <mergeCell ref="AY22:BH23"/>
    <mergeCell ref="BI22:BJ23"/>
    <mergeCell ref="BK22:BM23"/>
    <mergeCell ref="BN22:BP23"/>
    <mergeCell ref="BQ22:BQ23"/>
    <mergeCell ref="BR22:BU23"/>
    <mergeCell ref="BV22:BV23"/>
    <mergeCell ref="BW22:CF23"/>
    <mergeCell ref="H24:I24"/>
    <mergeCell ref="J24:U24"/>
    <mergeCell ref="BX25:CF26"/>
    <mergeCell ref="B26:F31"/>
    <mergeCell ref="I26:L27"/>
    <mergeCell ref="N26:AB27"/>
    <mergeCell ref="AC26:AO27"/>
    <mergeCell ref="BE27:BN28"/>
    <mergeCell ref="BO27:BW28"/>
    <mergeCell ref="BX27:CF28"/>
    <mergeCell ref="I28:L29"/>
    <mergeCell ref="N28:AB29"/>
    <mergeCell ref="AC28:AO29"/>
    <mergeCell ref="AY29:BD32"/>
    <mergeCell ref="BE29:BK30"/>
    <mergeCell ref="BL29:BS30"/>
    <mergeCell ref="BT29:BZ30"/>
    <mergeCell ref="CA29:CF30"/>
    <mergeCell ref="CA31:CF32"/>
    <mergeCell ref="I30:L31"/>
    <mergeCell ref="N30:AB31"/>
    <mergeCell ref="AC30:AO31"/>
    <mergeCell ref="BE31:BK32"/>
    <mergeCell ref="BL31:BS32"/>
    <mergeCell ref="BT31:BZ32"/>
    <mergeCell ref="AS25:AW32"/>
    <mergeCell ref="AZ25:BC28"/>
    <mergeCell ref="BE25:BN26"/>
    <mergeCell ref="BO25:BW26"/>
    <mergeCell ref="B33:F42"/>
    <mergeCell ref="I33:L36"/>
    <mergeCell ref="N33:W34"/>
    <mergeCell ref="X33:AF34"/>
    <mergeCell ref="AG33:AO34"/>
    <mergeCell ref="AR34:AZ35"/>
    <mergeCell ref="H37:M42"/>
    <mergeCell ref="N37:Q38"/>
    <mergeCell ref="R37:X38"/>
    <mergeCell ref="Y37:AD38"/>
    <mergeCell ref="N35:W36"/>
    <mergeCell ref="X35:AF36"/>
    <mergeCell ref="AG35:AO36"/>
    <mergeCell ref="AT36:AZ37"/>
    <mergeCell ref="BA36:BK37"/>
    <mergeCell ref="BM36:BU37"/>
    <mergeCell ref="AK37:AO38"/>
    <mergeCell ref="AR38:AZ39"/>
    <mergeCell ref="BA38:BC39"/>
    <mergeCell ref="BD38:BK39"/>
    <mergeCell ref="BM38:BU39"/>
    <mergeCell ref="BA34:BK35"/>
    <mergeCell ref="BM34:BU35"/>
    <mergeCell ref="BV38:CF39"/>
    <mergeCell ref="BV34:CF35"/>
    <mergeCell ref="BV36:CF37"/>
    <mergeCell ref="N39:Q40"/>
    <mergeCell ref="R39:X40"/>
    <mergeCell ref="Y39:AD40"/>
    <mergeCell ref="AE39:AJ40"/>
    <mergeCell ref="AK39:AO40"/>
    <mergeCell ref="AT40:AZ41"/>
    <mergeCell ref="N41:Q42"/>
    <mergeCell ref="R41:X42"/>
    <mergeCell ref="Y41:AD42"/>
    <mergeCell ref="BA40:BK41"/>
    <mergeCell ref="BM40:BU41"/>
    <mergeCell ref="AE37:AJ38"/>
    <mergeCell ref="BO44:BU45"/>
    <mergeCell ref="BV44:CF45"/>
    <mergeCell ref="BV40:CF41"/>
    <mergeCell ref="AE41:AJ42"/>
    <mergeCell ref="AK41:AO42"/>
    <mergeCell ref="BO42:BU43"/>
    <mergeCell ref="BV42:CF43"/>
    <mergeCell ref="W47:AA48"/>
    <mergeCell ref="AC47:AO48"/>
    <mergeCell ref="AR47:AY49"/>
    <mergeCell ref="AZ47:BF49"/>
    <mergeCell ref="B44:F45"/>
    <mergeCell ref="H44:U45"/>
    <mergeCell ref="W44:AA45"/>
    <mergeCell ref="AC44:AO45"/>
    <mergeCell ref="BG47:BM49"/>
    <mergeCell ref="BN47:BT49"/>
    <mergeCell ref="BU47:BZ49"/>
    <mergeCell ref="CA47:CF49"/>
    <mergeCell ref="B49:F50"/>
    <mergeCell ref="H49:U50"/>
    <mergeCell ref="W49:AA50"/>
    <mergeCell ref="AC49:AO50"/>
    <mergeCell ref="B47:F48"/>
    <mergeCell ref="H47:U48"/>
    <mergeCell ref="B51:F52"/>
    <mergeCell ref="H51:J52"/>
    <mergeCell ref="K51:U52"/>
    <mergeCell ref="W51:AA52"/>
    <mergeCell ref="AC51:AO52"/>
    <mergeCell ref="B53:F54"/>
    <mergeCell ref="H53:J54"/>
    <mergeCell ref="K53:U54"/>
    <mergeCell ref="W53:AA54"/>
    <mergeCell ref="AC53:AO54"/>
    <mergeCell ref="AJ62:AO64"/>
    <mergeCell ref="B55:F56"/>
    <mergeCell ref="H55:U56"/>
    <mergeCell ref="W55:AA56"/>
    <mergeCell ref="AC55:AO56"/>
    <mergeCell ref="C57:G58"/>
    <mergeCell ref="H57:U58"/>
    <mergeCell ref="X57:AB58"/>
    <mergeCell ref="AC57:AO58"/>
    <mergeCell ref="H65:AO65"/>
    <mergeCell ref="C59:G60"/>
    <mergeCell ref="H59:U60"/>
    <mergeCell ref="X59:AB60"/>
    <mergeCell ref="AC59:AO60"/>
    <mergeCell ref="A62:H64"/>
    <mergeCell ref="I62:O64"/>
    <mergeCell ref="P62:V64"/>
    <mergeCell ref="W62:AC64"/>
    <mergeCell ref="AD62:AI64"/>
  </mergeCells>
  <phoneticPr fontId="3" type="Hiragana"/>
  <dataValidations count="6">
    <dataValidation type="list" allowBlank="1" showInputMessage="1" showErrorMessage="1" sqref="AZ47:BF49 BN47:BT49 CA47:CF49">
      <formula1>"無,有"</formula1>
    </dataValidation>
    <dataValidation type="list" allowBlank="1" showInputMessage="1" showErrorMessage="1" sqref="AY20 AY22">
      <formula1>$DA$1:$DA$29</formula1>
    </dataValidation>
    <dataValidation type="list" allowBlank="1" showInputMessage="1" showErrorMessage="1" sqref="BI22:BJ23">
      <formula1>"大臣,知事"</formula1>
    </dataValidation>
    <dataValidation type="list" allowBlank="1" showInputMessage="1" showErrorMessage="1" sqref="BK22:BM23">
      <formula1>"特定,一般"</formula1>
    </dataValidation>
    <dataValidation type="list" allowBlank="1" showInputMessage="1" showErrorMessage="1" sqref="BE27:CF28">
      <formula1>"加入,未加入,適用除外"</formula1>
    </dataValidation>
    <dataValidation type="list" allowBlank="1" showInputMessage="1" showErrorMessage="1" sqref="BA38:BC39">
      <formula1>"専任,非専任"</formula1>
    </dataValidation>
  </dataValidations>
  <hyperlinks>
    <hyperlink ref="CG1" location="取説・目次!A1" display="取説・目次へ戻る"/>
    <hyperlink ref="CG1:CG2" location="取説・目次!AQ56" display="取説・目次へ戻る"/>
  </hyperlinks>
  <printOptions horizontalCentered="1" verticalCentered="1"/>
  <pageMargins left="0" right="0" top="0.39370078740157483" bottom="0" header="0.31496062992125984" footer="0.31496062992125984"/>
  <pageSetup paperSize="9" scale="70" fitToWidth="2" orientation="landscape" r:id="rId1"/>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BC46"/>
  <sheetViews>
    <sheetView view="pageBreakPreview" zoomScaleNormal="100" zoomScaleSheetLayoutView="100" workbookViewId="0">
      <selection activeCell="AP3" sqref="AP3:AQ3"/>
    </sheetView>
  </sheetViews>
  <sheetFormatPr defaultColWidth="1.625" defaultRowHeight="13.5"/>
  <cols>
    <col min="1" max="54" width="1.625" style="134" customWidth="1"/>
    <col min="55" max="55" width="20.25" style="134" bestFit="1" customWidth="1"/>
    <col min="56" max="60" width="1.625" style="134" customWidth="1"/>
    <col min="61" max="61" width="1.875" style="134" customWidth="1"/>
    <col min="62" max="16384" width="1.625" style="134"/>
  </cols>
  <sheetData>
    <row r="1" spans="1:55" ht="30" customHeight="1" thickBot="1">
      <c r="A1" s="131"/>
      <c r="B1" s="131"/>
      <c r="C1" s="131"/>
      <c r="D1" s="131"/>
      <c r="E1" s="131"/>
      <c r="F1" s="131"/>
      <c r="G1" s="131"/>
      <c r="H1" s="131"/>
      <c r="I1" s="132"/>
      <c r="J1" s="133"/>
      <c r="K1" s="1813" t="s">
        <v>103</v>
      </c>
      <c r="L1" s="1813"/>
      <c r="M1" s="1813"/>
      <c r="N1" s="1814"/>
      <c r="O1" s="1813"/>
      <c r="P1" s="1813"/>
      <c r="Q1" s="1813"/>
      <c r="R1" s="1813"/>
      <c r="S1" s="1813"/>
      <c r="T1" s="1813"/>
      <c r="U1" s="1813"/>
      <c r="V1" s="1813"/>
      <c r="W1" s="1813"/>
      <c r="X1" s="1813"/>
      <c r="Y1" s="1813"/>
      <c r="Z1" s="1813"/>
      <c r="AA1" s="1813"/>
      <c r="AB1" s="1813"/>
      <c r="AC1" s="1813"/>
      <c r="AD1" s="1813"/>
      <c r="AE1" s="1813"/>
      <c r="AF1" s="1813"/>
      <c r="AG1" s="1813"/>
      <c r="AH1" s="133"/>
      <c r="AI1" s="133"/>
      <c r="AJ1" s="133"/>
      <c r="AK1" s="133"/>
      <c r="AL1" s="133"/>
      <c r="AM1" s="133"/>
      <c r="AN1" s="133"/>
      <c r="AO1" s="133"/>
      <c r="AP1" s="133"/>
      <c r="AQ1" s="133"/>
      <c r="AR1" s="133"/>
      <c r="AS1" s="133"/>
      <c r="AT1" s="133"/>
      <c r="AU1" s="133"/>
      <c r="AV1" s="133"/>
      <c r="AW1" s="133"/>
      <c r="AX1" s="133"/>
      <c r="AY1" s="133"/>
      <c r="AZ1" s="133"/>
      <c r="BA1" s="133"/>
      <c r="BB1" s="133"/>
      <c r="BC1" s="837" t="s">
        <v>383</v>
      </c>
    </row>
    <row r="2" spans="1:55" ht="30" customHeight="1" thickBot="1">
      <c r="A2" s="135"/>
      <c r="B2" s="135"/>
      <c r="C2" s="135"/>
      <c r="D2" s="135"/>
      <c r="E2" s="135"/>
      <c r="F2" s="135"/>
      <c r="G2" s="135"/>
      <c r="H2" s="135"/>
      <c r="I2" s="135"/>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6"/>
      <c r="AJ2" s="137"/>
      <c r="AK2" s="1770" t="str">
        <f>材料承諾願!I2</f>
        <v>(建築工)契約第000001号</v>
      </c>
      <c r="AL2" s="1770"/>
      <c r="AM2" s="1770"/>
      <c r="AN2" s="1770"/>
      <c r="AO2" s="1770"/>
      <c r="AP2" s="1770"/>
      <c r="AQ2" s="1770"/>
      <c r="AR2" s="1770"/>
      <c r="AS2" s="1770"/>
      <c r="AT2" s="1770"/>
      <c r="AU2" s="1770"/>
      <c r="AV2" s="1770"/>
      <c r="AW2" s="1770"/>
      <c r="AX2" s="1770"/>
      <c r="AY2" s="1770"/>
      <c r="AZ2" s="1770"/>
      <c r="BA2" s="1770"/>
      <c r="BB2" s="138"/>
    </row>
    <row r="3" spans="1:55" ht="22.5" customHeight="1">
      <c r="A3" s="139"/>
      <c r="B3" s="140"/>
      <c r="C3" s="140"/>
      <c r="D3" s="140"/>
      <c r="E3" s="140"/>
      <c r="F3" s="140"/>
      <c r="G3" s="140"/>
      <c r="H3" s="140"/>
      <c r="I3" s="140"/>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2"/>
      <c r="AJ3" s="143"/>
      <c r="AK3" s="143"/>
      <c r="AL3" s="144"/>
      <c r="AM3" s="1766" t="s">
        <v>242</v>
      </c>
      <c r="AN3" s="1766"/>
      <c r="AO3" s="1766"/>
      <c r="AP3" s="1765"/>
      <c r="AQ3" s="1765"/>
      <c r="AR3" s="1766" t="s">
        <v>51</v>
      </c>
      <c r="AS3" s="1766"/>
      <c r="AT3" s="1765"/>
      <c r="AU3" s="1765"/>
      <c r="AV3" s="1766" t="s">
        <v>52</v>
      </c>
      <c r="AW3" s="1766"/>
      <c r="AX3" s="1765"/>
      <c r="AY3" s="1765"/>
      <c r="AZ3" s="1766" t="s">
        <v>53</v>
      </c>
      <c r="BA3" s="1766"/>
      <c r="BB3" s="138"/>
    </row>
    <row r="4" spans="1:55" ht="22.5" customHeight="1">
      <c r="A4" s="145"/>
      <c r="B4" s="127" t="str">
        <f>IF(取説・目次!G37="甲府地区広域行政事務組合","(あて先）甲府地区広域行政事務組合　管理者","（あて先）甲 府 市 長")</f>
        <v>（あて先）甲 府 市 長</v>
      </c>
      <c r="C4" s="127"/>
      <c r="D4" s="127"/>
      <c r="E4" s="127"/>
      <c r="F4" s="127"/>
      <c r="G4" s="127"/>
      <c r="H4" s="127"/>
      <c r="I4" s="127"/>
      <c r="J4" s="127"/>
      <c r="K4" s="127"/>
      <c r="L4" s="127"/>
      <c r="M4" s="127"/>
      <c r="N4" s="127"/>
      <c r="O4" s="548"/>
      <c r="P4" s="548"/>
      <c r="Q4" s="548"/>
      <c r="R4" s="548"/>
      <c r="S4" s="548"/>
      <c r="T4" s="548"/>
      <c r="U4" s="548"/>
      <c r="V4" s="548"/>
      <c r="W4" s="548"/>
      <c r="X4" s="548"/>
      <c r="Y4" s="548"/>
      <c r="Z4" s="548"/>
      <c r="AA4" s="548"/>
      <c r="AB4" s="548"/>
      <c r="AC4" s="548"/>
      <c r="AD4" s="548"/>
      <c r="AE4" s="548"/>
      <c r="AF4" s="548"/>
      <c r="AG4" s="548"/>
      <c r="AH4" s="548"/>
      <c r="AI4" s="147"/>
      <c r="AJ4" s="148"/>
      <c r="AK4" s="148"/>
      <c r="AL4" s="149"/>
      <c r="AM4" s="149"/>
      <c r="AN4" s="149"/>
      <c r="AO4" s="149"/>
      <c r="AP4" s="149"/>
      <c r="AQ4" s="149"/>
      <c r="AR4" s="149"/>
      <c r="AS4" s="149"/>
      <c r="AT4" s="149"/>
      <c r="AU4" s="149"/>
      <c r="AV4" s="149"/>
      <c r="AW4" s="149"/>
      <c r="AX4" s="149"/>
      <c r="AY4" s="149"/>
      <c r="AZ4" s="149"/>
      <c r="BA4" s="149"/>
      <c r="BB4" s="150"/>
    </row>
    <row r="5" spans="1:55" ht="22.5" customHeight="1">
      <c r="A5" s="145"/>
      <c r="B5" s="127"/>
      <c r="C5" s="127"/>
      <c r="D5" s="127"/>
      <c r="E5" s="127"/>
      <c r="F5" s="127"/>
      <c r="G5" s="127"/>
      <c r="H5" s="127"/>
      <c r="I5" s="127"/>
      <c r="J5" s="127"/>
      <c r="K5" s="127"/>
      <c r="L5" s="127"/>
      <c r="M5" s="146"/>
      <c r="N5" s="146"/>
      <c r="O5" s="146"/>
      <c r="P5" s="146"/>
      <c r="Q5" s="146"/>
      <c r="R5" s="146"/>
      <c r="S5" s="146"/>
      <c r="T5" s="146"/>
      <c r="U5" s="146"/>
      <c r="V5" s="146"/>
      <c r="W5" s="146"/>
      <c r="X5" s="146"/>
      <c r="Y5" s="146"/>
      <c r="Z5" s="146"/>
      <c r="AA5" s="146"/>
      <c r="AB5" s="146"/>
      <c r="AC5" s="146"/>
      <c r="AD5" s="146"/>
      <c r="AE5" s="146"/>
      <c r="AF5" s="146"/>
      <c r="AG5" s="146"/>
      <c r="AH5" s="146"/>
      <c r="AI5" s="147"/>
      <c r="AJ5" s="148"/>
      <c r="AK5" s="148"/>
      <c r="AL5" s="149"/>
      <c r="AM5" s="149"/>
      <c r="AN5" s="149"/>
      <c r="AO5" s="149"/>
      <c r="AP5" s="149"/>
      <c r="AQ5" s="149"/>
      <c r="AR5" s="149"/>
      <c r="AS5" s="149"/>
      <c r="AT5" s="149"/>
      <c r="AU5" s="149"/>
      <c r="AV5" s="149"/>
      <c r="AW5" s="149"/>
      <c r="AX5" s="149"/>
      <c r="AY5" s="149"/>
      <c r="AZ5" s="149"/>
      <c r="BA5" s="149"/>
      <c r="BB5" s="150"/>
    </row>
    <row r="6" spans="1:55" ht="22.5" customHeight="1">
      <c r="A6" s="145"/>
      <c r="B6" s="135"/>
      <c r="C6" s="135"/>
      <c r="D6" s="135"/>
      <c r="E6" s="135"/>
      <c r="F6" s="135"/>
      <c r="G6" s="135"/>
      <c r="H6" s="135"/>
      <c r="I6" s="135"/>
      <c r="J6" s="146"/>
      <c r="K6" s="146"/>
      <c r="L6" s="146"/>
      <c r="M6" s="146"/>
      <c r="N6" s="146"/>
      <c r="O6" s="146"/>
      <c r="P6" s="146"/>
      <c r="Q6" s="146"/>
      <c r="R6" s="146"/>
      <c r="S6" s="146"/>
      <c r="T6" s="146"/>
      <c r="U6" s="146"/>
      <c r="V6" s="146"/>
      <c r="W6" s="146"/>
      <c r="X6" s="146"/>
      <c r="Y6" s="146"/>
      <c r="Z6" s="1764" t="s">
        <v>0</v>
      </c>
      <c r="AA6" s="1764"/>
      <c r="AB6" s="1764"/>
      <c r="AC6" s="1764"/>
      <c r="AD6" s="1764"/>
      <c r="AE6" s="1209" t="s">
        <v>22</v>
      </c>
      <c r="AF6" s="1209"/>
      <c r="AG6" s="1209"/>
      <c r="AH6" s="1209"/>
      <c r="AI6" s="1220" t="str">
        <f>材料承諾願!H9</f>
        <v>甲府市○-○-○</v>
      </c>
      <c r="AJ6" s="1220"/>
      <c r="AK6" s="1220"/>
      <c r="AL6" s="1220"/>
      <c r="AM6" s="1220"/>
      <c r="AN6" s="1220"/>
      <c r="AO6" s="1220"/>
      <c r="AP6" s="1220"/>
      <c r="AQ6" s="1220"/>
      <c r="AR6" s="1220"/>
      <c r="AS6" s="1220"/>
      <c r="AT6" s="1220"/>
      <c r="AU6" s="1220"/>
      <c r="AV6" s="1220"/>
      <c r="AW6" s="1220"/>
      <c r="AX6" s="1220"/>
      <c r="AY6" s="149"/>
      <c r="AZ6" s="149"/>
      <c r="BA6" s="149"/>
      <c r="BB6" s="150"/>
    </row>
    <row r="7" spans="1:55" ht="16.5" customHeight="1">
      <c r="A7" s="145"/>
      <c r="B7" s="135"/>
      <c r="C7" s="135"/>
      <c r="D7" s="135"/>
      <c r="E7" s="135"/>
      <c r="F7" s="135"/>
      <c r="G7" s="135"/>
      <c r="H7" s="135"/>
      <c r="I7" s="135"/>
      <c r="J7" s="146"/>
      <c r="K7" s="146"/>
      <c r="L7" s="146"/>
      <c r="M7" s="146"/>
      <c r="N7" s="146"/>
      <c r="O7" s="146"/>
      <c r="P7" s="146"/>
      <c r="Q7" s="146"/>
      <c r="R7" s="146"/>
      <c r="S7" s="146"/>
      <c r="T7" s="146"/>
      <c r="U7" s="146"/>
      <c r="V7" s="146"/>
      <c r="W7" s="146"/>
      <c r="X7" s="146"/>
      <c r="Y7" s="146"/>
      <c r="Z7" s="127"/>
      <c r="AA7" s="127"/>
      <c r="AB7" s="127"/>
      <c r="AC7" s="127"/>
      <c r="AD7" s="127"/>
      <c r="AE7" s="149"/>
      <c r="AF7" s="149"/>
      <c r="AG7" s="149"/>
      <c r="AH7" s="149"/>
      <c r="AI7" s="147"/>
      <c r="AJ7" s="148"/>
      <c r="AK7" s="148"/>
      <c r="AL7" s="149"/>
      <c r="AM7" s="149"/>
      <c r="AN7" s="149"/>
      <c r="AO7" s="149"/>
      <c r="AP7" s="149"/>
      <c r="AQ7" s="149"/>
      <c r="AR7" s="149"/>
      <c r="AS7" s="149"/>
      <c r="AT7" s="149"/>
      <c r="AU7" s="149"/>
      <c r="AV7" s="149"/>
      <c r="AW7" s="149"/>
      <c r="AX7" s="149"/>
      <c r="AY7" s="149"/>
      <c r="AZ7" s="149"/>
      <c r="BA7" s="149"/>
      <c r="BB7" s="150"/>
    </row>
    <row r="8" spans="1:55" ht="14.25" customHeight="1">
      <c r="A8" s="145"/>
      <c r="B8" s="135"/>
      <c r="C8" s="135"/>
      <c r="D8" s="135"/>
      <c r="E8" s="135"/>
      <c r="F8" s="135"/>
      <c r="G8" s="135"/>
      <c r="H8" s="135"/>
      <c r="I8" s="135"/>
      <c r="J8" s="146"/>
      <c r="K8" s="146"/>
      <c r="L8" s="146"/>
      <c r="M8" s="146"/>
      <c r="N8" s="146"/>
      <c r="O8" s="146"/>
      <c r="P8" s="146"/>
      <c r="Q8" s="146"/>
      <c r="R8" s="146"/>
      <c r="S8" s="146"/>
      <c r="T8" s="146"/>
      <c r="U8" s="146"/>
      <c r="V8" s="146"/>
      <c r="W8" s="146"/>
      <c r="X8" s="146"/>
      <c r="Y8" s="146"/>
      <c r="Z8" s="127"/>
      <c r="AA8" s="127"/>
      <c r="AB8" s="127"/>
      <c r="AC8" s="127"/>
      <c r="AD8" s="127"/>
      <c r="AE8" s="1209" t="s">
        <v>23</v>
      </c>
      <c r="AF8" s="1209"/>
      <c r="AG8" s="1209"/>
      <c r="AH8" s="1209"/>
      <c r="AI8" s="1767" t="str">
        <f>材料承諾願!H10</f>
        <v>株式会社 甲府工務店</v>
      </c>
      <c r="AJ8" s="1767"/>
      <c r="AK8" s="1767"/>
      <c r="AL8" s="1767"/>
      <c r="AM8" s="1767"/>
      <c r="AN8" s="1767"/>
      <c r="AO8" s="1767"/>
      <c r="AP8" s="1767"/>
      <c r="AQ8" s="1767"/>
      <c r="AR8" s="1767"/>
      <c r="AS8" s="1767"/>
      <c r="AT8" s="1767"/>
      <c r="AU8" s="1767"/>
      <c r="AV8" s="1767"/>
      <c r="AW8" s="1767"/>
      <c r="AX8" s="1767"/>
      <c r="AY8" s="149"/>
      <c r="AZ8" s="149"/>
      <c r="BA8" s="149"/>
      <c r="BB8" s="150"/>
    </row>
    <row r="9" spans="1:55" ht="14.25" customHeight="1">
      <c r="A9" s="145"/>
      <c r="B9" s="135"/>
      <c r="C9" s="135"/>
      <c r="D9" s="135"/>
      <c r="E9" s="135"/>
      <c r="F9" s="135"/>
      <c r="G9" s="135"/>
      <c r="H9" s="135"/>
      <c r="I9" s="135"/>
      <c r="J9" s="146"/>
      <c r="K9" s="146"/>
      <c r="L9" s="146"/>
      <c r="M9" s="146"/>
      <c r="N9" s="146"/>
      <c r="O9" s="146"/>
      <c r="P9" s="146"/>
      <c r="Q9" s="146"/>
      <c r="R9" s="146"/>
      <c r="S9" s="146"/>
      <c r="T9" s="146"/>
      <c r="U9" s="146"/>
      <c r="V9" s="146"/>
      <c r="W9" s="146"/>
      <c r="X9" s="146"/>
      <c r="Y9" s="146"/>
      <c r="Z9" s="149"/>
      <c r="AA9" s="149"/>
      <c r="AB9" s="149"/>
      <c r="AC9" s="149"/>
      <c r="AD9" s="149"/>
      <c r="AE9" s="1209"/>
      <c r="AF9" s="1209"/>
      <c r="AG9" s="1209"/>
      <c r="AH9" s="1209"/>
      <c r="AI9" s="1220" t="str">
        <f>材料承諾願!H11</f>
        <v>代表取締役　甲府 太郎</v>
      </c>
      <c r="AJ9" s="1220"/>
      <c r="AK9" s="1220"/>
      <c r="AL9" s="1220"/>
      <c r="AM9" s="1220"/>
      <c r="AN9" s="1220"/>
      <c r="AO9" s="1220"/>
      <c r="AP9" s="1220"/>
      <c r="AQ9" s="1220"/>
      <c r="AR9" s="1220"/>
      <c r="AS9" s="1220"/>
      <c r="AT9" s="1220"/>
      <c r="AU9" s="1220"/>
      <c r="AV9" s="1220"/>
      <c r="AW9" s="1220"/>
      <c r="AX9" s="1220"/>
      <c r="AY9" s="1209" t="s">
        <v>15</v>
      </c>
      <c r="AZ9" s="1209"/>
      <c r="BA9" s="149"/>
      <c r="BB9" s="150"/>
    </row>
    <row r="10" spans="1:55" ht="22.5" customHeight="1">
      <c r="A10" s="151"/>
      <c r="B10" s="152"/>
      <c r="C10" s="152"/>
      <c r="D10" s="152"/>
      <c r="E10" s="152"/>
      <c r="F10" s="152"/>
      <c r="G10" s="152"/>
      <c r="H10" s="152"/>
      <c r="I10" s="152"/>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4"/>
      <c r="AJ10" s="155"/>
      <c r="AK10" s="155"/>
      <c r="AL10" s="156"/>
      <c r="AM10" s="156"/>
      <c r="AN10" s="156"/>
      <c r="AO10" s="156"/>
      <c r="AP10" s="156"/>
      <c r="AQ10" s="156"/>
      <c r="AR10" s="156"/>
      <c r="AS10" s="156"/>
      <c r="AT10" s="156"/>
      <c r="AU10" s="156"/>
      <c r="AV10" s="156"/>
      <c r="AW10" s="156"/>
      <c r="AX10" s="156"/>
      <c r="AY10" s="156"/>
      <c r="AZ10" s="156"/>
      <c r="BA10" s="156"/>
      <c r="BB10" s="157"/>
    </row>
    <row r="11" spans="1:55" s="160" customFormat="1" ht="30" customHeight="1">
      <c r="A11" s="158"/>
      <c r="B11" s="1180" t="s">
        <v>3</v>
      </c>
      <c r="C11" s="1180"/>
      <c r="D11" s="1180"/>
      <c r="E11" s="1180"/>
      <c r="F11" s="1180"/>
      <c r="G11" s="1180"/>
      <c r="H11" s="1180"/>
      <c r="I11" s="1180"/>
      <c r="J11" s="1180"/>
      <c r="K11" s="1180"/>
      <c r="L11" s="155"/>
      <c r="M11" s="1257" t="str">
        <f>材料承諾願!F16</f>
        <v>○○○○○○工事</v>
      </c>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c r="AK11" s="1258"/>
      <c r="AL11" s="1258"/>
      <c r="AM11" s="1258"/>
      <c r="AN11" s="1258"/>
      <c r="AO11" s="1258"/>
      <c r="AP11" s="1258"/>
      <c r="AQ11" s="1258"/>
      <c r="AR11" s="1258"/>
      <c r="AS11" s="1258"/>
      <c r="AT11" s="1258"/>
      <c r="AU11" s="1258"/>
      <c r="AV11" s="1258"/>
      <c r="AW11" s="1258"/>
      <c r="AX11" s="1258"/>
      <c r="AY11" s="1258"/>
      <c r="AZ11" s="1258"/>
      <c r="BA11" s="1258"/>
      <c r="BB11" s="1771"/>
    </row>
    <row r="12" spans="1:55" s="160" customFormat="1" ht="30" customHeight="1">
      <c r="A12" s="161"/>
      <c r="B12" s="1251" t="s">
        <v>4</v>
      </c>
      <c r="C12" s="1251"/>
      <c r="D12" s="1251"/>
      <c r="E12" s="1251"/>
      <c r="F12" s="1251"/>
      <c r="G12" s="1251"/>
      <c r="H12" s="1251"/>
      <c r="I12" s="1251"/>
      <c r="J12" s="1251"/>
      <c r="K12" s="1251"/>
      <c r="L12" s="162"/>
      <c r="M12" s="1257" t="str">
        <f>材料承諾願!F18</f>
        <v>甲府市○○-○-○</v>
      </c>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1258"/>
      <c r="AO12" s="1258"/>
      <c r="AP12" s="1258"/>
      <c r="AQ12" s="1258"/>
      <c r="AR12" s="1258"/>
      <c r="AS12" s="1258"/>
      <c r="AT12" s="1258"/>
      <c r="AU12" s="1258"/>
      <c r="AV12" s="1258"/>
      <c r="AW12" s="1258"/>
      <c r="AX12" s="1258"/>
      <c r="AY12" s="1258"/>
      <c r="AZ12" s="1258"/>
      <c r="BA12" s="1258"/>
      <c r="BB12" s="1771"/>
    </row>
    <row r="13" spans="1:55" s="160" customFormat="1" ht="30" customHeight="1">
      <c r="A13" s="165"/>
      <c r="B13" s="1249" t="s">
        <v>5</v>
      </c>
      <c r="C13" s="1249"/>
      <c r="D13" s="1249"/>
      <c r="E13" s="1249"/>
      <c r="F13" s="1249"/>
      <c r="G13" s="1249"/>
      <c r="H13" s="1249"/>
      <c r="I13" s="1249"/>
      <c r="J13" s="1249"/>
      <c r="K13" s="1249"/>
      <c r="L13" s="166"/>
      <c r="M13" s="1772">
        <f>材料承諾願!F20</f>
        <v>44287</v>
      </c>
      <c r="N13" s="1773"/>
      <c r="O13" s="1773"/>
      <c r="P13" s="1773"/>
      <c r="Q13" s="1773"/>
      <c r="R13" s="1773"/>
      <c r="S13" s="1773"/>
      <c r="T13" s="1773"/>
      <c r="U13" s="1773"/>
      <c r="V13" s="1773"/>
      <c r="W13" s="1773"/>
      <c r="X13" s="1773"/>
      <c r="Y13" s="1773"/>
      <c r="Z13" s="1773"/>
      <c r="AA13" s="1773"/>
      <c r="AB13" s="1773"/>
      <c r="AC13" s="1773"/>
      <c r="AD13" s="1773"/>
      <c r="AE13" s="1773"/>
      <c r="AF13" s="1773"/>
      <c r="AG13" s="1773"/>
      <c r="AH13" s="1773"/>
      <c r="AI13" s="1773"/>
      <c r="AJ13" s="1773"/>
      <c r="AK13" s="1773"/>
      <c r="AL13" s="1773"/>
      <c r="AM13" s="1773"/>
      <c r="AN13" s="1773"/>
      <c r="AO13" s="1773"/>
      <c r="AP13" s="1773"/>
      <c r="AQ13" s="1773"/>
      <c r="AR13" s="1773"/>
      <c r="AS13" s="1773"/>
      <c r="AT13" s="1773"/>
      <c r="AU13" s="1773"/>
      <c r="AV13" s="1773"/>
      <c r="AW13" s="1773"/>
      <c r="AX13" s="1773"/>
      <c r="AY13" s="1773"/>
      <c r="AZ13" s="1773"/>
      <c r="BA13" s="1773"/>
      <c r="BB13" s="1774"/>
    </row>
    <row r="14" spans="1:55" s="160" customFormat="1" ht="21" customHeight="1">
      <c r="A14" s="165"/>
      <c r="B14" s="1249" t="s">
        <v>25</v>
      </c>
      <c r="C14" s="1249"/>
      <c r="D14" s="1249"/>
      <c r="E14" s="1249"/>
      <c r="F14" s="1249"/>
      <c r="G14" s="1249"/>
      <c r="H14" s="1249"/>
      <c r="I14" s="1249"/>
      <c r="J14" s="1249"/>
      <c r="K14" s="1249"/>
      <c r="L14" s="166"/>
      <c r="M14" s="169"/>
      <c r="N14" s="170"/>
      <c r="O14" s="170"/>
      <c r="P14" s="1792" t="s">
        <v>105</v>
      </c>
      <c r="Q14" s="1792"/>
      <c r="R14" s="1792"/>
      <c r="S14" s="170"/>
      <c r="T14" s="170"/>
      <c r="U14" s="1768">
        <f>材料承諾願!F22</f>
        <v>44288</v>
      </c>
      <c r="V14" s="1768"/>
      <c r="W14" s="1768"/>
      <c r="X14" s="1768"/>
      <c r="Y14" s="1768"/>
      <c r="Z14" s="1768"/>
      <c r="AA14" s="1768"/>
      <c r="AB14" s="1768"/>
      <c r="AC14" s="1768"/>
      <c r="AD14" s="1768"/>
      <c r="AE14" s="1768"/>
      <c r="AF14" s="1768"/>
      <c r="AG14" s="1768"/>
      <c r="AH14" s="1768"/>
      <c r="AI14" s="1768"/>
      <c r="AJ14" s="1768"/>
      <c r="AK14" s="1768"/>
      <c r="AL14" s="1768"/>
      <c r="AM14" s="1768"/>
      <c r="AN14" s="1768"/>
      <c r="AO14" s="1768"/>
      <c r="AP14" s="1768"/>
      <c r="AQ14" s="1768"/>
      <c r="AR14" s="1768"/>
      <c r="AS14" s="1768"/>
      <c r="AT14" s="1768"/>
      <c r="AU14" s="445"/>
      <c r="AV14" s="149"/>
      <c r="AW14" s="149"/>
      <c r="AX14" s="149"/>
      <c r="AY14" s="149"/>
      <c r="AZ14" s="149"/>
      <c r="BA14" s="149"/>
      <c r="BB14" s="150"/>
    </row>
    <row r="15" spans="1:55" s="160" customFormat="1" ht="21" customHeight="1">
      <c r="A15" s="158"/>
      <c r="B15" s="1180"/>
      <c r="C15" s="1180"/>
      <c r="D15" s="1180"/>
      <c r="E15" s="1180"/>
      <c r="F15" s="1180"/>
      <c r="G15" s="1180"/>
      <c r="H15" s="1180"/>
      <c r="I15" s="1180"/>
      <c r="J15" s="1180"/>
      <c r="K15" s="1180"/>
      <c r="L15" s="155"/>
      <c r="M15" s="171"/>
      <c r="N15" s="156"/>
      <c r="O15" s="156"/>
      <c r="P15" s="1168" t="s">
        <v>29</v>
      </c>
      <c r="Q15" s="1168"/>
      <c r="R15" s="1168"/>
      <c r="S15" s="172"/>
      <c r="T15" s="172"/>
      <c r="U15" s="1769">
        <f>材料承諾願!F24</f>
        <v>44289</v>
      </c>
      <c r="V15" s="1769"/>
      <c r="W15" s="1769"/>
      <c r="X15" s="1769"/>
      <c r="Y15" s="1769"/>
      <c r="Z15" s="1769"/>
      <c r="AA15" s="1769"/>
      <c r="AB15" s="1769"/>
      <c r="AC15" s="1769"/>
      <c r="AD15" s="1769"/>
      <c r="AE15" s="1769"/>
      <c r="AF15" s="1769"/>
      <c r="AG15" s="1769"/>
      <c r="AH15" s="1769"/>
      <c r="AI15" s="1769"/>
      <c r="AJ15" s="1769"/>
      <c r="AK15" s="1769"/>
      <c r="AL15" s="1769"/>
      <c r="AM15" s="1769"/>
      <c r="AN15" s="1769"/>
      <c r="AO15" s="1769"/>
      <c r="AP15" s="1769"/>
      <c r="AQ15" s="1769"/>
      <c r="AR15" s="1769"/>
      <c r="AS15" s="1769"/>
      <c r="AT15" s="1769"/>
      <c r="AU15" s="156"/>
      <c r="AV15" s="156"/>
      <c r="AW15" s="156"/>
      <c r="AX15" s="156"/>
      <c r="AY15" s="156"/>
      <c r="AZ15" s="156"/>
      <c r="BA15" s="156"/>
      <c r="BB15" s="157"/>
    </row>
    <row r="16" spans="1:55" s="160" customFormat="1" ht="30" customHeight="1">
      <c r="A16" s="161"/>
      <c r="B16" s="1251" t="s">
        <v>106</v>
      </c>
      <c r="C16" s="1251"/>
      <c r="D16" s="1251"/>
      <c r="E16" s="1251"/>
      <c r="F16" s="1251"/>
      <c r="G16" s="1251"/>
      <c r="H16" s="1251"/>
      <c r="I16" s="1251"/>
      <c r="J16" s="1251"/>
      <c r="K16" s="1251"/>
      <c r="L16" s="162"/>
      <c r="M16" s="173"/>
      <c r="N16" s="167"/>
      <c r="O16" s="167"/>
      <c r="P16" s="167"/>
      <c r="Q16" s="167"/>
      <c r="R16" s="167"/>
      <c r="S16" s="174"/>
      <c r="T16" s="174"/>
      <c r="U16" s="1775">
        <f>材料承諾願!F26</f>
        <v>88888888</v>
      </c>
      <c r="V16" s="1775"/>
      <c r="W16" s="1775"/>
      <c r="X16" s="1775"/>
      <c r="Y16" s="1775"/>
      <c r="Z16" s="1775"/>
      <c r="AA16" s="1775"/>
      <c r="AB16" s="1775"/>
      <c r="AC16" s="1775"/>
      <c r="AD16" s="1775"/>
      <c r="AE16" s="1775"/>
      <c r="AF16" s="1775"/>
      <c r="AG16" s="1775"/>
      <c r="AH16" s="1775"/>
      <c r="AI16" s="1775"/>
      <c r="AJ16" s="1775"/>
      <c r="AK16" s="1775"/>
      <c r="AL16" s="1775"/>
      <c r="AM16" s="1242" t="s">
        <v>37</v>
      </c>
      <c r="AN16" s="1242"/>
      <c r="AO16" s="167"/>
      <c r="AP16" s="167"/>
      <c r="AQ16" s="167"/>
      <c r="AR16" s="167"/>
      <c r="AS16" s="167"/>
      <c r="AT16" s="167"/>
      <c r="AU16" s="167"/>
      <c r="AV16" s="167"/>
      <c r="AW16" s="167"/>
      <c r="AX16" s="167"/>
      <c r="AY16" s="167"/>
      <c r="AZ16" s="167"/>
      <c r="BA16" s="167"/>
      <c r="BB16" s="168"/>
    </row>
    <row r="17" spans="1:54" ht="30" customHeight="1">
      <c r="A17" s="175"/>
      <c r="B17" s="1249" t="s">
        <v>26</v>
      </c>
      <c r="C17" s="1249"/>
      <c r="D17" s="1249"/>
      <c r="E17" s="1249"/>
      <c r="F17" s="1249"/>
      <c r="G17" s="1249"/>
      <c r="H17" s="1249"/>
      <c r="I17" s="1249"/>
      <c r="J17" s="1249"/>
      <c r="K17" s="1249"/>
      <c r="L17" s="176"/>
      <c r="M17" s="177"/>
      <c r="N17" s="1171" t="s">
        <v>19</v>
      </c>
      <c r="O17" s="1171"/>
      <c r="P17" s="1171"/>
      <c r="Q17" s="1171"/>
      <c r="R17" s="1171"/>
      <c r="S17" s="1171"/>
      <c r="T17" s="1171"/>
      <c r="U17" s="1171"/>
      <c r="V17" s="1171"/>
      <c r="W17" s="1171"/>
      <c r="X17" s="696"/>
      <c r="Y17" s="697"/>
      <c r="Z17" s="1786">
        <f>取説・目次!AS59</f>
        <v>0</v>
      </c>
      <c r="AA17" s="1786"/>
      <c r="AB17" s="1786"/>
      <c r="AC17" s="1786"/>
      <c r="AD17" s="1786"/>
      <c r="AE17" s="1786"/>
      <c r="AF17" s="1786"/>
      <c r="AG17" s="1786"/>
      <c r="AH17" s="1786"/>
      <c r="AI17" s="1786"/>
      <c r="AJ17" s="1786"/>
      <c r="AK17" s="1786"/>
      <c r="AL17" s="1786"/>
      <c r="AM17" s="1786"/>
      <c r="AN17" s="1786"/>
      <c r="AO17" s="1786"/>
      <c r="AP17" s="1786"/>
      <c r="AQ17" s="1786"/>
      <c r="AR17" s="1786"/>
      <c r="AS17" s="1786"/>
      <c r="AT17" s="1786"/>
      <c r="AU17" s="1786"/>
      <c r="AV17" s="1786"/>
      <c r="AW17" s="1786"/>
      <c r="AX17" s="1786"/>
      <c r="AY17" s="1786"/>
      <c r="AZ17" s="1786"/>
      <c r="BA17" s="1786"/>
      <c r="BB17" s="178"/>
    </row>
    <row r="18" spans="1:54" ht="15" customHeight="1">
      <c r="A18" s="179"/>
      <c r="B18" s="1183"/>
      <c r="C18" s="1183"/>
      <c r="D18" s="1183"/>
      <c r="E18" s="1183"/>
      <c r="F18" s="1183"/>
      <c r="G18" s="1183"/>
      <c r="H18" s="1183"/>
      <c r="I18" s="1183"/>
      <c r="J18" s="1183"/>
      <c r="K18" s="1183"/>
      <c r="L18" s="180"/>
      <c r="M18" s="181"/>
      <c r="N18" s="1787" t="s">
        <v>20</v>
      </c>
      <c r="O18" s="1787"/>
      <c r="P18" s="1787"/>
      <c r="Q18" s="1787"/>
      <c r="R18" s="1787"/>
      <c r="S18" s="1787"/>
      <c r="T18" s="1787"/>
      <c r="U18" s="1787"/>
      <c r="V18" s="1787"/>
      <c r="W18" s="1787"/>
      <c r="X18" s="698"/>
      <c r="Y18" s="699"/>
      <c r="Z18" s="1797">
        <f>取説・目次!AS57</f>
        <v>0</v>
      </c>
      <c r="AA18" s="1797"/>
      <c r="AB18" s="1797"/>
      <c r="AC18" s="1797"/>
      <c r="AD18" s="1797"/>
      <c r="AE18" s="1797"/>
      <c r="AF18" s="1797"/>
      <c r="AG18" s="1797"/>
      <c r="AH18" s="1797"/>
      <c r="AI18" s="1797"/>
      <c r="AJ18" s="1797"/>
      <c r="AK18" s="1797"/>
      <c r="AL18" s="1797"/>
      <c r="AM18" s="1797"/>
      <c r="AN18" s="1797"/>
      <c r="AO18" s="1797"/>
      <c r="AP18" s="1797"/>
      <c r="AQ18" s="1797"/>
      <c r="AR18" s="1797"/>
      <c r="AS18" s="1797"/>
      <c r="AT18" s="1797"/>
      <c r="AU18" s="1797"/>
      <c r="AV18" s="1797"/>
      <c r="AW18" s="1797"/>
      <c r="AX18" s="1797"/>
      <c r="AY18" s="1797"/>
      <c r="AZ18" s="1797"/>
      <c r="BA18" s="1797"/>
      <c r="BB18" s="182"/>
    </row>
    <row r="19" spans="1:54" ht="15" customHeight="1">
      <c r="A19" s="179"/>
      <c r="B19" s="1183"/>
      <c r="C19" s="1183"/>
      <c r="D19" s="1183"/>
      <c r="E19" s="1183"/>
      <c r="F19" s="1183"/>
      <c r="G19" s="1183"/>
      <c r="H19" s="1183"/>
      <c r="I19" s="1183"/>
      <c r="J19" s="1183"/>
      <c r="K19" s="1183"/>
      <c r="L19" s="180"/>
      <c r="M19" s="183"/>
      <c r="N19" s="1788"/>
      <c r="O19" s="1788"/>
      <c r="P19" s="1788"/>
      <c r="Q19" s="1788"/>
      <c r="R19" s="1788"/>
      <c r="S19" s="1788"/>
      <c r="T19" s="1788"/>
      <c r="U19" s="1788"/>
      <c r="V19" s="1788"/>
      <c r="W19" s="1788"/>
      <c r="X19" s="700"/>
      <c r="Y19" s="701"/>
      <c r="Z19" s="1789" t="str">
        <f>取説・目次!AS60&amp;"　"&amp;取説・目次!AS62</f>
        <v>　</v>
      </c>
      <c r="AA19" s="1789"/>
      <c r="AB19" s="1789"/>
      <c r="AC19" s="1789"/>
      <c r="AD19" s="1789"/>
      <c r="AE19" s="1789"/>
      <c r="AF19" s="1789"/>
      <c r="AG19" s="1789"/>
      <c r="AH19" s="1789"/>
      <c r="AI19" s="1789"/>
      <c r="AJ19" s="1789"/>
      <c r="AK19" s="1789"/>
      <c r="AL19" s="1789"/>
      <c r="AM19" s="1789"/>
      <c r="AN19" s="1789"/>
      <c r="AO19" s="1789"/>
      <c r="AP19" s="1789"/>
      <c r="AQ19" s="1789"/>
      <c r="AR19" s="1789"/>
      <c r="AS19" s="1789"/>
      <c r="AT19" s="1789"/>
      <c r="AU19" s="1789"/>
      <c r="AV19" s="1789"/>
      <c r="AW19" s="1789"/>
      <c r="AX19" s="1789"/>
      <c r="AY19" s="1789"/>
      <c r="AZ19" s="1789"/>
      <c r="BA19" s="1789"/>
      <c r="BB19" s="184"/>
    </row>
    <row r="20" spans="1:54" ht="30" customHeight="1">
      <c r="A20" s="185"/>
      <c r="B20" s="1180"/>
      <c r="C20" s="1180"/>
      <c r="D20" s="1180"/>
      <c r="E20" s="1180"/>
      <c r="F20" s="1180"/>
      <c r="G20" s="1180"/>
      <c r="H20" s="1180"/>
      <c r="I20" s="1180"/>
      <c r="J20" s="1180"/>
      <c r="K20" s="1180"/>
      <c r="L20" s="186"/>
      <c r="M20" s="187"/>
      <c r="N20" s="1171" t="s">
        <v>30</v>
      </c>
      <c r="O20" s="1171"/>
      <c r="P20" s="1171"/>
      <c r="Q20" s="1171"/>
      <c r="R20" s="1171"/>
      <c r="S20" s="1171"/>
      <c r="T20" s="1171"/>
      <c r="U20" s="1171"/>
      <c r="V20" s="1171"/>
      <c r="W20" s="1171"/>
      <c r="X20" s="696"/>
      <c r="Y20" s="697"/>
      <c r="Z20" s="1790" t="str">
        <f>取説・目次!AS64&amp;"許可"&amp;IF(取説・目次!AS65="特定","（特-",IF(取説・目次!AS65="一般","（般-",))&amp;取説・目次!AT65&amp;"）第"&amp;取説・目次!AV65&amp;"号"</f>
        <v>許可）第号</v>
      </c>
      <c r="AA20" s="1790"/>
      <c r="AB20" s="1790"/>
      <c r="AC20" s="1790"/>
      <c r="AD20" s="1790"/>
      <c r="AE20" s="1790"/>
      <c r="AF20" s="1790"/>
      <c r="AG20" s="1790"/>
      <c r="AH20" s="1790"/>
      <c r="AI20" s="1790"/>
      <c r="AJ20" s="1790"/>
      <c r="AK20" s="1790"/>
      <c r="AL20" s="1790"/>
      <c r="AM20" s="1790"/>
      <c r="AN20" s="1790"/>
      <c r="AO20" s="1790"/>
      <c r="AP20" s="1790"/>
      <c r="AQ20" s="1790"/>
      <c r="AR20" s="1790"/>
      <c r="AS20" s="1790"/>
      <c r="AT20" s="1790"/>
      <c r="AU20" s="1790"/>
      <c r="AV20" s="1790"/>
      <c r="AW20" s="1790"/>
      <c r="AX20" s="1790"/>
      <c r="AY20" s="1790"/>
      <c r="AZ20" s="1790"/>
      <c r="BA20" s="1790"/>
      <c r="BB20" s="188"/>
    </row>
    <row r="21" spans="1:54" ht="52.5" customHeight="1">
      <c r="A21" s="189"/>
      <c r="B21" s="1251" t="s">
        <v>27</v>
      </c>
      <c r="C21" s="1251"/>
      <c r="D21" s="1251"/>
      <c r="E21" s="1251"/>
      <c r="F21" s="1251"/>
      <c r="G21" s="1251"/>
      <c r="H21" s="1251"/>
      <c r="I21" s="1251"/>
      <c r="J21" s="1251"/>
      <c r="K21" s="1251"/>
      <c r="L21" s="190"/>
      <c r="M21" s="191"/>
      <c r="N21" s="1817">
        <f>取説・目次!AS70</f>
        <v>0</v>
      </c>
      <c r="O21" s="1817"/>
      <c r="P21" s="1817"/>
      <c r="Q21" s="1817"/>
      <c r="R21" s="1817"/>
      <c r="S21" s="1817"/>
      <c r="T21" s="1817"/>
      <c r="U21" s="1817"/>
      <c r="V21" s="1817"/>
      <c r="W21" s="1817"/>
      <c r="X21" s="1817"/>
      <c r="Y21" s="1817"/>
      <c r="Z21" s="1817"/>
      <c r="AA21" s="1817"/>
      <c r="AB21" s="1817"/>
      <c r="AC21" s="1817"/>
      <c r="AD21" s="1817"/>
      <c r="AE21" s="1817"/>
      <c r="AF21" s="1817"/>
      <c r="AG21" s="1817"/>
      <c r="AH21" s="1817"/>
      <c r="AI21" s="1817"/>
      <c r="AJ21" s="1817"/>
      <c r="AK21" s="1817"/>
      <c r="AL21" s="1817"/>
      <c r="AM21" s="1817"/>
      <c r="AN21" s="1817"/>
      <c r="AO21" s="1817"/>
      <c r="AP21" s="1817"/>
      <c r="AQ21" s="1817"/>
      <c r="AR21" s="1817"/>
      <c r="AS21" s="1817"/>
      <c r="AT21" s="1817"/>
      <c r="AU21" s="1817"/>
      <c r="AV21" s="1817"/>
      <c r="AW21" s="1817"/>
      <c r="AX21" s="1817"/>
      <c r="AY21" s="1817"/>
      <c r="AZ21" s="1817"/>
      <c r="BA21" s="1817"/>
      <c r="BB21" s="192"/>
    </row>
    <row r="22" spans="1:54" ht="52.5" customHeight="1">
      <c r="A22" s="189"/>
      <c r="B22" s="1251" t="s">
        <v>28</v>
      </c>
      <c r="C22" s="1251"/>
      <c r="D22" s="1251"/>
      <c r="E22" s="1251"/>
      <c r="F22" s="1251"/>
      <c r="G22" s="1251"/>
      <c r="H22" s="1251"/>
      <c r="I22" s="1251"/>
      <c r="J22" s="1251"/>
      <c r="K22" s="1251"/>
      <c r="L22" s="190"/>
      <c r="M22" s="193"/>
      <c r="N22" s="1763"/>
      <c r="O22" s="1763"/>
      <c r="P22" s="1763"/>
      <c r="Q22" s="1763"/>
      <c r="R22" s="1763"/>
      <c r="S22" s="1763"/>
      <c r="T22" s="1763"/>
      <c r="U22" s="1763"/>
      <c r="V22" s="1763"/>
      <c r="W22" s="1763"/>
      <c r="X22" s="1763"/>
      <c r="Y22" s="1763"/>
      <c r="Z22" s="1763"/>
      <c r="AA22" s="1763"/>
      <c r="AB22" s="1763"/>
      <c r="AC22" s="1763"/>
      <c r="AD22" s="1763"/>
      <c r="AE22" s="1763"/>
      <c r="AF22" s="1763"/>
      <c r="AG22" s="1763"/>
      <c r="AH22" s="1763"/>
      <c r="AI22" s="1763"/>
      <c r="AJ22" s="1763"/>
      <c r="AK22" s="1763"/>
      <c r="AL22" s="1763"/>
      <c r="AM22" s="1763"/>
      <c r="AN22" s="1763"/>
      <c r="AO22" s="1763"/>
      <c r="AP22" s="1763"/>
      <c r="AQ22" s="1763"/>
      <c r="AR22" s="1763"/>
      <c r="AS22" s="1763"/>
      <c r="AT22" s="1763"/>
      <c r="AU22" s="1763"/>
      <c r="AV22" s="1763"/>
      <c r="AW22" s="1763"/>
      <c r="AX22" s="1763"/>
      <c r="AY22" s="1763"/>
      <c r="AZ22" s="1763"/>
      <c r="BA22" s="1763"/>
      <c r="BB22" s="188"/>
    </row>
    <row r="23" spans="1:54" ht="30" customHeight="1" thickBot="1">
      <c r="A23" s="194"/>
      <c r="B23" s="1363" t="s">
        <v>107</v>
      </c>
      <c r="C23" s="1363"/>
      <c r="D23" s="1363"/>
      <c r="E23" s="1363"/>
      <c r="F23" s="1363"/>
      <c r="G23" s="1363"/>
      <c r="H23" s="1363"/>
      <c r="I23" s="1363"/>
      <c r="J23" s="1363"/>
      <c r="K23" s="1363"/>
      <c r="L23" s="195"/>
      <c r="M23" s="196"/>
      <c r="N23" s="197"/>
      <c r="O23" s="197"/>
      <c r="P23" s="197"/>
      <c r="Q23" s="197"/>
      <c r="R23" s="197"/>
      <c r="S23" s="198"/>
      <c r="T23" s="198"/>
      <c r="U23" s="1818">
        <f>取説・目次!AS69</f>
        <v>0</v>
      </c>
      <c r="V23" s="1818"/>
      <c r="W23" s="1818"/>
      <c r="X23" s="1818"/>
      <c r="Y23" s="1818"/>
      <c r="Z23" s="1818"/>
      <c r="AA23" s="1818"/>
      <c r="AB23" s="1818"/>
      <c r="AC23" s="1818"/>
      <c r="AD23" s="1818"/>
      <c r="AE23" s="1818"/>
      <c r="AF23" s="1818"/>
      <c r="AG23" s="1818"/>
      <c r="AH23" s="1818"/>
      <c r="AI23" s="1818"/>
      <c r="AJ23" s="199"/>
      <c r="AK23" s="1785" t="s">
        <v>37</v>
      </c>
      <c r="AL23" s="1785"/>
      <c r="AM23" s="200"/>
      <c r="AN23" s="200"/>
      <c r="AO23" s="200"/>
      <c r="AP23" s="200"/>
      <c r="AQ23" s="200"/>
      <c r="AR23" s="200"/>
      <c r="AS23" s="200"/>
      <c r="AT23" s="200"/>
      <c r="AU23" s="200"/>
      <c r="AV23" s="200"/>
      <c r="AW23" s="200"/>
      <c r="AX23" s="200"/>
      <c r="AY23" s="200"/>
      <c r="AZ23" s="200"/>
      <c r="BA23" s="200"/>
      <c r="BB23" s="201"/>
    </row>
    <row r="24" spans="1:54" ht="7.5" customHeight="1">
      <c r="A24" s="202"/>
      <c r="B24" s="144"/>
      <c r="C24" s="144"/>
      <c r="D24" s="1766" t="str">
        <f>材料承諾願!E46</f>
        <v>教育部 教育総室 教育施設課</v>
      </c>
      <c r="E24" s="1766"/>
      <c r="F24" s="1766"/>
      <c r="G24" s="1766"/>
      <c r="H24" s="1766"/>
      <c r="I24" s="1766"/>
      <c r="J24" s="1766"/>
      <c r="K24" s="1766"/>
      <c r="L24" s="1766"/>
      <c r="M24" s="1766"/>
      <c r="N24" s="1766"/>
      <c r="O24" s="1766"/>
      <c r="P24" s="1766"/>
      <c r="Q24" s="1766"/>
      <c r="R24" s="1766"/>
      <c r="S24" s="1766"/>
      <c r="T24" s="1766"/>
      <c r="U24" s="1766"/>
      <c r="V24" s="1766"/>
      <c r="W24" s="1766"/>
      <c r="X24" s="1766"/>
      <c r="Y24" s="1766"/>
      <c r="Z24" s="1766"/>
      <c r="AA24" s="1766"/>
      <c r="AB24" s="1766"/>
      <c r="AC24" s="1766"/>
      <c r="AD24" s="1766"/>
      <c r="AE24" s="1766"/>
      <c r="AF24" s="1766"/>
      <c r="AG24" s="144"/>
      <c r="AH24" s="144"/>
      <c r="AI24" s="144"/>
      <c r="AJ24" s="203"/>
      <c r="AK24" s="1766" t="s">
        <v>42</v>
      </c>
      <c r="AL24" s="1766"/>
      <c r="AM24" s="1766"/>
      <c r="AN24" s="1766"/>
      <c r="AO24" s="144"/>
      <c r="AP24" s="144"/>
      <c r="AQ24" s="149"/>
      <c r="AR24" s="144"/>
      <c r="AS24" s="144"/>
      <c r="AT24" s="144"/>
      <c r="AU24" s="144"/>
      <c r="AV24" s="204"/>
      <c r="AW24" s="204"/>
      <c r="AX24" s="204"/>
      <c r="AY24" s="204"/>
      <c r="AZ24" s="204"/>
      <c r="BA24" s="204"/>
      <c r="BB24" s="205"/>
    </row>
    <row r="25" spans="1:54" ht="7.5" customHeight="1">
      <c r="A25" s="206"/>
      <c r="B25" s="149"/>
      <c r="C25" s="149"/>
      <c r="D25" s="1209"/>
      <c r="E25" s="1209"/>
      <c r="F25" s="1209"/>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49"/>
      <c r="AH25" s="149"/>
      <c r="AI25" s="149"/>
      <c r="AJ25" s="169"/>
      <c r="AK25" s="1209"/>
      <c r="AL25" s="1209"/>
      <c r="AM25" s="1209"/>
      <c r="AN25" s="1209"/>
      <c r="AO25" s="149"/>
      <c r="AP25" s="149"/>
      <c r="AQ25" s="149"/>
      <c r="AR25" s="149"/>
      <c r="AS25" s="149"/>
      <c r="AT25" s="149"/>
      <c r="AU25" s="149"/>
      <c r="AV25" s="204"/>
      <c r="AW25" s="204"/>
      <c r="AX25" s="204"/>
      <c r="AY25" s="204"/>
      <c r="AZ25" s="204"/>
      <c r="BA25" s="204"/>
      <c r="BB25" s="205"/>
    </row>
    <row r="26" spans="1:54" ht="7.5" customHeight="1">
      <c r="A26" s="207"/>
      <c r="B26" s="156"/>
      <c r="C26" s="156"/>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56"/>
      <c r="AH26" s="156"/>
      <c r="AI26" s="156"/>
      <c r="AJ26" s="169"/>
      <c r="AK26" s="1209"/>
      <c r="AL26" s="1209"/>
      <c r="AM26" s="1209"/>
      <c r="AN26" s="1209"/>
      <c r="AO26" s="149"/>
      <c r="AP26" s="149"/>
      <c r="AQ26" s="149"/>
      <c r="AR26" s="149"/>
      <c r="AS26" s="149"/>
      <c r="AT26" s="149"/>
      <c r="AU26" s="149"/>
      <c r="AV26" s="204"/>
      <c r="AW26" s="204"/>
      <c r="AX26" s="204"/>
      <c r="AY26" s="204"/>
      <c r="AZ26" s="204"/>
      <c r="BA26" s="204"/>
      <c r="BB26" s="205"/>
    </row>
    <row r="27" spans="1:54" ht="7.5" customHeight="1">
      <c r="A27" s="1819" t="s">
        <v>40</v>
      </c>
      <c r="B27" s="1820"/>
      <c r="C27" s="1820"/>
      <c r="D27" s="1820"/>
      <c r="E27" s="1820"/>
      <c r="F27" s="1820"/>
      <c r="G27" s="1820"/>
      <c r="H27" s="1820"/>
      <c r="I27" s="1820"/>
      <c r="J27" s="1820"/>
      <c r="K27" s="1820"/>
      <c r="L27" s="1820" t="s">
        <v>47</v>
      </c>
      <c r="M27" s="1820"/>
      <c r="N27" s="1820"/>
      <c r="O27" s="1820"/>
      <c r="P27" s="1820"/>
      <c r="Q27" s="1820"/>
      <c r="R27" s="1820"/>
      <c r="S27" s="1820"/>
      <c r="T27" s="1820"/>
      <c r="U27" s="1820"/>
      <c r="V27" s="1820"/>
      <c r="W27" s="1820"/>
      <c r="X27" s="1820" t="s">
        <v>13</v>
      </c>
      <c r="Y27" s="1820"/>
      <c r="Z27" s="1820"/>
      <c r="AA27" s="1820"/>
      <c r="AB27" s="1820"/>
      <c r="AC27" s="1820"/>
      <c r="AD27" s="1820"/>
      <c r="AE27" s="1820"/>
      <c r="AF27" s="1820"/>
      <c r="AG27" s="1820"/>
      <c r="AH27" s="1820"/>
      <c r="AI27" s="1820"/>
      <c r="AJ27" s="208"/>
      <c r="AK27" s="208"/>
      <c r="AL27" s="208"/>
      <c r="AM27" s="208"/>
      <c r="AN27" s="208"/>
      <c r="AO27" s="208"/>
      <c r="AP27" s="208"/>
      <c r="AQ27" s="204"/>
      <c r="AR27" s="204"/>
      <c r="AS27" s="204"/>
      <c r="AT27" s="204"/>
      <c r="AU27" s="204"/>
      <c r="AV27" s="204"/>
      <c r="AW27" s="204"/>
      <c r="AX27" s="204"/>
      <c r="AY27" s="204"/>
      <c r="AZ27" s="204"/>
      <c r="BA27" s="204"/>
      <c r="BB27" s="205"/>
    </row>
    <row r="28" spans="1:54" ht="7.5" customHeight="1">
      <c r="A28" s="1821"/>
      <c r="B28" s="1822"/>
      <c r="C28" s="1822"/>
      <c r="D28" s="1822"/>
      <c r="E28" s="1822"/>
      <c r="F28" s="1822"/>
      <c r="G28" s="1822"/>
      <c r="H28" s="1822"/>
      <c r="I28" s="1822"/>
      <c r="J28" s="1822"/>
      <c r="K28" s="1822"/>
      <c r="L28" s="1822"/>
      <c r="M28" s="1822"/>
      <c r="N28" s="1822"/>
      <c r="O28" s="1822"/>
      <c r="P28" s="1822"/>
      <c r="Q28" s="1822"/>
      <c r="R28" s="1822"/>
      <c r="S28" s="1822"/>
      <c r="T28" s="1822"/>
      <c r="U28" s="1822"/>
      <c r="V28" s="1822"/>
      <c r="W28" s="1822"/>
      <c r="X28" s="1822"/>
      <c r="Y28" s="1822"/>
      <c r="Z28" s="1822"/>
      <c r="AA28" s="1822"/>
      <c r="AB28" s="1822"/>
      <c r="AC28" s="1822"/>
      <c r="AD28" s="1822"/>
      <c r="AE28" s="1822"/>
      <c r="AF28" s="1822"/>
      <c r="AG28" s="1822"/>
      <c r="AH28" s="1822"/>
      <c r="AI28" s="1822"/>
      <c r="AJ28" s="208"/>
      <c r="AK28" s="208"/>
      <c r="AL28" s="208"/>
      <c r="AM28" s="208"/>
      <c r="AN28" s="208"/>
      <c r="AO28" s="208"/>
      <c r="AP28" s="208"/>
      <c r="AQ28" s="204"/>
      <c r="AR28" s="204"/>
      <c r="AS28" s="204"/>
      <c r="AT28" s="204"/>
      <c r="AU28" s="204"/>
      <c r="AV28" s="204"/>
      <c r="AW28" s="204"/>
      <c r="AX28" s="204"/>
      <c r="AY28" s="204"/>
      <c r="AZ28" s="204"/>
      <c r="BA28" s="204"/>
      <c r="BB28" s="205"/>
    </row>
    <row r="29" spans="1:54" ht="7.5" customHeight="1">
      <c r="A29" s="1823"/>
      <c r="B29" s="1824"/>
      <c r="C29" s="1824"/>
      <c r="D29" s="1824"/>
      <c r="E29" s="1824"/>
      <c r="F29" s="1824"/>
      <c r="G29" s="1824"/>
      <c r="H29" s="1824"/>
      <c r="I29" s="1824"/>
      <c r="J29" s="1824"/>
      <c r="K29" s="1824"/>
      <c r="L29" s="1824"/>
      <c r="M29" s="1824"/>
      <c r="N29" s="1824"/>
      <c r="O29" s="1824"/>
      <c r="P29" s="1824"/>
      <c r="Q29" s="1824"/>
      <c r="R29" s="1824"/>
      <c r="S29" s="1824"/>
      <c r="T29" s="1824"/>
      <c r="U29" s="1824"/>
      <c r="V29" s="1824"/>
      <c r="W29" s="1824"/>
      <c r="X29" s="1824"/>
      <c r="Y29" s="1824"/>
      <c r="Z29" s="1824"/>
      <c r="AA29" s="1824"/>
      <c r="AB29" s="1824"/>
      <c r="AC29" s="1824"/>
      <c r="AD29" s="1824"/>
      <c r="AE29" s="1824"/>
      <c r="AF29" s="1824"/>
      <c r="AG29" s="1824"/>
      <c r="AH29" s="1824"/>
      <c r="AI29" s="1824"/>
      <c r="AJ29" s="209"/>
      <c r="AK29" s="209"/>
      <c r="AL29" s="209"/>
      <c r="AM29" s="209"/>
      <c r="AN29" s="209"/>
      <c r="AO29" s="209"/>
      <c r="AP29" s="209"/>
      <c r="AQ29" s="204"/>
      <c r="AR29" s="204"/>
      <c r="AS29" s="204"/>
      <c r="AT29" s="204"/>
      <c r="AU29" s="204"/>
      <c r="AV29" s="204"/>
      <c r="AW29" s="204"/>
      <c r="AX29" s="204"/>
      <c r="AY29" s="204"/>
      <c r="AZ29" s="204"/>
      <c r="BA29" s="204"/>
      <c r="BB29" s="205"/>
    </row>
    <row r="30" spans="1:54" ht="7.5" customHeight="1">
      <c r="A30" s="1823"/>
      <c r="B30" s="1824"/>
      <c r="C30" s="1824"/>
      <c r="D30" s="1824"/>
      <c r="E30" s="1824"/>
      <c r="F30" s="1824"/>
      <c r="G30" s="1824"/>
      <c r="H30" s="1824"/>
      <c r="I30" s="1824"/>
      <c r="J30" s="1824"/>
      <c r="K30" s="1824"/>
      <c r="L30" s="1824"/>
      <c r="M30" s="1824"/>
      <c r="N30" s="1824"/>
      <c r="O30" s="1824"/>
      <c r="P30" s="1824"/>
      <c r="Q30" s="1824"/>
      <c r="R30" s="1824"/>
      <c r="S30" s="1824"/>
      <c r="T30" s="1824"/>
      <c r="U30" s="1824"/>
      <c r="V30" s="1824"/>
      <c r="W30" s="1824"/>
      <c r="X30" s="1824"/>
      <c r="Y30" s="1824"/>
      <c r="Z30" s="1824"/>
      <c r="AA30" s="1824"/>
      <c r="AB30" s="1824"/>
      <c r="AC30" s="1824"/>
      <c r="AD30" s="1824"/>
      <c r="AE30" s="1824"/>
      <c r="AF30" s="1824"/>
      <c r="AG30" s="1824"/>
      <c r="AH30" s="1824"/>
      <c r="AI30" s="1824"/>
      <c r="AJ30" s="209"/>
      <c r="AK30" s="209"/>
      <c r="AL30" s="209"/>
      <c r="AM30" s="209"/>
      <c r="AN30" s="209"/>
      <c r="AO30" s="209"/>
      <c r="AP30" s="209"/>
      <c r="AQ30" s="204"/>
      <c r="AR30" s="204"/>
      <c r="AS30" s="204"/>
      <c r="AT30" s="204"/>
      <c r="AU30" s="204"/>
      <c r="AV30" s="204"/>
      <c r="AW30" s="204"/>
      <c r="AX30" s="204"/>
      <c r="AY30" s="204"/>
      <c r="AZ30" s="204"/>
      <c r="BA30" s="204"/>
      <c r="BB30" s="205"/>
    </row>
    <row r="31" spans="1:54" ht="7.5" customHeight="1">
      <c r="A31" s="1823"/>
      <c r="B31" s="1824"/>
      <c r="C31" s="1824"/>
      <c r="D31" s="1824"/>
      <c r="E31" s="1824"/>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209"/>
      <c r="AK31" s="209"/>
      <c r="AL31" s="209"/>
      <c r="AM31" s="209"/>
      <c r="AN31" s="209"/>
      <c r="AO31" s="209"/>
      <c r="AP31" s="209"/>
      <c r="AQ31" s="204"/>
      <c r="AR31" s="204"/>
      <c r="AS31" s="204"/>
      <c r="AT31" s="204"/>
      <c r="AU31" s="204"/>
      <c r="AV31" s="204"/>
      <c r="AW31" s="204"/>
      <c r="AX31" s="204"/>
      <c r="AY31" s="204"/>
      <c r="AZ31" s="204"/>
      <c r="BA31" s="204"/>
      <c r="BB31" s="205"/>
    </row>
    <row r="32" spans="1:54" ht="7.5" customHeight="1">
      <c r="A32" s="1823"/>
      <c r="B32" s="1824"/>
      <c r="C32" s="1824"/>
      <c r="D32" s="1824"/>
      <c r="E32" s="1824"/>
      <c r="F32" s="1824"/>
      <c r="G32" s="1824"/>
      <c r="H32" s="1824"/>
      <c r="I32" s="1824"/>
      <c r="J32" s="1824"/>
      <c r="K32" s="1824"/>
      <c r="L32" s="1824"/>
      <c r="M32" s="1824"/>
      <c r="N32" s="1824"/>
      <c r="O32" s="1824"/>
      <c r="P32" s="1824"/>
      <c r="Q32" s="1824"/>
      <c r="R32" s="1824"/>
      <c r="S32" s="1824"/>
      <c r="T32" s="1824"/>
      <c r="U32" s="1824"/>
      <c r="V32" s="1824"/>
      <c r="W32" s="1824"/>
      <c r="X32" s="1824"/>
      <c r="Y32" s="1824"/>
      <c r="Z32" s="1824"/>
      <c r="AA32" s="1824"/>
      <c r="AB32" s="1824"/>
      <c r="AC32" s="1824"/>
      <c r="AD32" s="1824"/>
      <c r="AE32" s="1824"/>
      <c r="AF32" s="1824"/>
      <c r="AG32" s="1824"/>
      <c r="AH32" s="1824"/>
      <c r="AI32" s="1824"/>
      <c r="AJ32" s="209"/>
      <c r="AK32" s="209"/>
      <c r="AL32" s="209"/>
      <c r="AM32" s="209"/>
      <c r="AN32" s="209"/>
      <c r="AO32" s="209"/>
      <c r="AP32" s="209"/>
      <c r="AQ32" s="204"/>
      <c r="AR32" s="204"/>
      <c r="AS32" s="204"/>
      <c r="AT32" s="204"/>
      <c r="AU32" s="204"/>
      <c r="AV32" s="204"/>
      <c r="AW32" s="204"/>
      <c r="AX32" s="204"/>
      <c r="AY32" s="204"/>
      <c r="AZ32" s="204"/>
      <c r="BA32" s="204"/>
      <c r="BB32" s="205"/>
    </row>
    <row r="33" spans="1:54" ht="7.5" customHeight="1">
      <c r="A33" s="1823"/>
      <c r="B33" s="1824"/>
      <c r="C33" s="1824"/>
      <c r="D33" s="1824"/>
      <c r="E33" s="1824"/>
      <c r="F33" s="1824"/>
      <c r="G33" s="1824"/>
      <c r="H33" s="1824"/>
      <c r="I33" s="1824"/>
      <c r="J33" s="1824"/>
      <c r="K33" s="1824"/>
      <c r="L33" s="1824"/>
      <c r="M33" s="1824"/>
      <c r="N33" s="1824"/>
      <c r="O33" s="1824"/>
      <c r="P33" s="1824"/>
      <c r="Q33" s="1824"/>
      <c r="R33" s="1824"/>
      <c r="S33" s="1824"/>
      <c r="T33" s="1824"/>
      <c r="U33" s="1824"/>
      <c r="V33" s="1824"/>
      <c r="W33" s="1824"/>
      <c r="X33" s="1824"/>
      <c r="Y33" s="1824"/>
      <c r="Z33" s="1824"/>
      <c r="AA33" s="1824"/>
      <c r="AB33" s="1824"/>
      <c r="AC33" s="1824"/>
      <c r="AD33" s="1824"/>
      <c r="AE33" s="1824"/>
      <c r="AF33" s="1824"/>
      <c r="AG33" s="1824"/>
      <c r="AH33" s="1824"/>
      <c r="AI33" s="1824"/>
      <c r="AJ33" s="209"/>
      <c r="AK33" s="209"/>
      <c r="AL33" s="209"/>
      <c r="AM33" s="209"/>
      <c r="AN33" s="209"/>
      <c r="AO33" s="209"/>
      <c r="AP33" s="209"/>
      <c r="AQ33" s="204"/>
      <c r="AR33" s="204"/>
      <c r="AS33" s="204"/>
      <c r="AT33" s="204"/>
      <c r="AU33" s="204"/>
      <c r="AV33" s="204"/>
      <c r="AW33" s="204"/>
      <c r="AX33" s="204"/>
      <c r="AY33" s="204"/>
      <c r="AZ33" s="204"/>
      <c r="BA33" s="204"/>
      <c r="BB33" s="205"/>
    </row>
    <row r="34" spans="1:54" ht="7.5" customHeight="1">
      <c r="A34" s="1825"/>
      <c r="B34" s="1826"/>
      <c r="C34" s="1826"/>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209"/>
      <c r="AK34" s="209"/>
      <c r="AL34" s="209"/>
      <c r="AM34" s="209"/>
      <c r="AN34" s="209"/>
      <c r="AO34" s="209"/>
      <c r="AP34" s="209"/>
      <c r="AQ34" s="204"/>
      <c r="AR34" s="204"/>
      <c r="AS34" s="204"/>
      <c r="AT34" s="204"/>
      <c r="AU34" s="204"/>
      <c r="AV34" s="204"/>
      <c r="AW34" s="204"/>
      <c r="AX34" s="204"/>
      <c r="AY34" s="204"/>
      <c r="AZ34" s="204"/>
      <c r="BA34" s="204"/>
      <c r="BB34" s="205"/>
    </row>
    <row r="35" spans="1:54" ht="7.5" customHeight="1">
      <c r="A35" s="1776" t="str">
        <f>IF(D24="甲府地区広域行政事務組合","甲府地区広域行政事務組合","契約管財室 指導検査課")</f>
        <v>契約管財室 指導検査課</v>
      </c>
      <c r="B35" s="1777"/>
      <c r="C35" s="1777"/>
      <c r="D35" s="1777"/>
      <c r="E35" s="1777"/>
      <c r="F35" s="1777"/>
      <c r="G35" s="1777"/>
      <c r="H35" s="1777"/>
      <c r="I35" s="1777"/>
      <c r="J35" s="1777"/>
      <c r="K35" s="1777"/>
      <c r="L35" s="1777"/>
      <c r="M35" s="1777"/>
      <c r="N35" s="1778"/>
      <c r="O35" s="1791" t="str">
        <f>IF(D24="甲府地区広域行政事務組合","甲府地区広域行政事務組合","総務部 契約管財室 契約課")</f>
        <v>総務部 契約管財室 契約課</v>
      </c>
      <c r="P35" s="1792"/>
      <c r="Q35" s="1792"/>
      <c r="R35" s="1792"/>
      <c r="S35" s="1792"/>
      <c r="T35" s="1792"/>
      <c r="U35" s="1792"/>
      <c r="V35" s="1792"/>
      <c r="W35" s="1792"/>
      <c r="X35" s="1792"/>
      <c r="Y35" s="1792"/>
      <c r="Z35" s="1792"/>
      <c r="AA35" s="1792"/>
      <c r="AB35" s="1792"/>
      <c r="AC35" s="1792"/>
      <c r="AD35" s="1792"/>
      <c r="AE35" s="1792"/>
      <c r="AF35" s="1792"/>
      <c r="AG35" s="1792"/>
      <c r="AH35" s="1792"/>
      <c r="AI35" s="1347"/>
      <c r="AJ35" s="149"/>
      <c r="AK35" s="149"/>
      <c r="AL35" s="149"/>
      <c r="AM35" s="149"/>
      <c r="AN35" s="149"/>
      <c r="AO35" s="149"/>
      <c r="AP35" s="149"/>
      <c r="AQ35" s="149"/>
      <c r="AR35" s="149"/>
      <c r="AS35" s="149"/>
      <c r="AT35" s="149"/>
      <c r="AU35" s="149"/>
      <c r="AV35" s="149"/>
      <c r="AW35" s="149"/>
      <c r="AX35" s="149"/>
      <c r="AY35" s="149"/>
      <c r="AZ35" s="149"/>
      <c r="BA35" s="149"/>
      <c r="BB35" s="210"/>
    </row>
    <row r="36" spans="1:54" ht="7.5" customHeight="1">
      <c r="A36" s="1779"/>
      <c r="B36" s="1780"/>
      <c r="C36" s="1780"/>
      <c r="D36" s="1780"/>
      <c r="E36" s="1780"/>
      <c r="F36" s="1780"/>
      <c r="G36" s="1780"/>
      <c r="H36" s="1780"/>
      <c r="I36" s="1780"/>
      <c r="J36" s="1780"/>
      <c r="K36" s="1780"/>
      <c r="L36" s="1780"/>
      <c r="M36" s="1780"/>
      <c r="N36" s="1781"/>
      <c r="O36" s="1793"/>
      <c r="P36" s="1209"/>
      <c r="Q36" s="1209"/>
      <c r="R36" s="1209"/>
      <c r="S36" s="1209"/>
      <c r="T36" s="1209"/>
      <c r="U36" s="1209"/>
      <c r="V36" s="1209"/>
      <c r="W36" s="1209"/>
      <c r="X36" s="1209"/>
      <c r="Y36" s="1209"/>
      <c r="Z36" s="1209"/>
      <c r="AA36" s="1209"/>
      <c r="AB36" s="1209"/>
      <c r="AC36" s="1209"/>
      <c r="AD36" s="1209"/>
      <c r="AE36" s="1209"/>
      <c r="AF36" s="1209"/>
      <c r="AG36" s="1209"/>
      <c r="AH36" s="1209"/>
      <c r="AI36" s="1794"/>
      <c r="AJ36" s="149"/>
      <c r="AK36" s="149"/>
      <c r="AL36" s="149"/>
      <c r="AM36" s="149"/>
      <c r="AN36" s="149"/>
      <c r="AO36" s="149"/>
      <c r="AP36" s="149"/>
      <c r="AQ36" s="149"/>
      <c r="AR36" s="149"/>
      <c r="AS36" s="149"/>
      <c r="AT36" s="149"/>
      <c r="AU36" s="149"/>
      <c r="AV36" s="149"/>
      <c r="AW36" s="149"/>
      <c r="AX36" s="149"/>
      <c r="AY36" s="149"/>
      <c r="AZ36" s="149"/>
      <c r="BA36" s="149"/>
      <c r="BB36" s="210"/>
    </row>
    <row r="37" spans="1:54" ht="7.5" customHeight="1">
      <c r="A37" s="1782"/>
      <c r="B37" s="1783"/>
      <c r="C37" s="1783"/>
      <c r="D37" s="1783"/>
      <c r="E37" s="1783"/>
      <c r="F37" s="1783"/>
      <c r="G37" s="1783"/>
      <c r="H37" s="1783"/>
      <c r="I37" s="1783"/>
      <c r="J37" s="1783"/>
      <c r="K37" s="1783"/>
      <c r="L37" s="1783"/>
      <c r="M37" s="1783"/>
      <c r="N37" s="1784"/>
      <c r="O37" s="1795"/>
      <c r="P37" s="1168"/>
      <c r="Q37" s="1168"/>
      <c r="R37" s="1168"/>
      <c r="S37" s="1168"/>
      <c r="T37" s="1168"/>
      <c r="U37" s="1168"/>
      <c r="V37" s="1168"/>
      <c r="W37" s="1168"/>
      <c r="X37" s="1168"/>
      <c r="Y37" s="1168"/>
      <c r="Z37" s="1168"/>
      <c r="AA37" s="1168"/>
      <c r="AB37" s="1168"/>
      <c r="AC37" s="1168"/>
      <c r="AD37" s="1168"/>
      <c r="AE37" s="1168"/>
      <c r="AF37" s="1168"/>
      <c r="AG37" s="1168"/>
      <c r="AH37" s="1168"/>
      <c r="AI37" s="1796"/>
      <c r="AJ37" s="149"/>
      <c r="AK37" s="149"/>
      <c r="AL37" s="149"/>
      <c r="AM37" s="149"/>
      <c r="AN37" s="149"/>
      <c r="AO37" s="149"/>
      <c r="AP37" s="149"/>
      <c r="AQ37" s="149"/>
      <c r="AR37" s="149"/>
      <c r="AS37" s="149"/>
      <c r="AT37" s="149"/>
      <c r="AU37" s="149"/>
      <c r="AV37" s="149"/>
      <c r="AW37" s="149"/>
      <c r="AX37" s="149"/>
      <c r="AY37" s="149"/>
      <c r="AZ37" s="149"/>
      <c r="BA37" s="149"/>
      <c r="BB37" s="210"/>
    </row>
    <row r="38" spans="1:54" ht="7.5" customHeight="1">
      <c r="A38" s="1799" t="s">
        <v>47</v>
      </c>
      <c r="B38" s="1800"/>
      <c r="C38" s="1800"/>
      <c r="D38" s="1800"/>
      <c r="E38" s="1800"/>
      <c r="F38" s="1800"/>
      <c r="G38" s="1801"/>
      <c r="H38" s="1815" t="s">
        <v>13</v>
      </c>
      <c r="I38" s="1800"/>
      <c r="J38" s="1800"/>
      <c r="K38" s="1800"/>
      <c r="L38" s="1800"/>
      <c r="M38" s="1800"/>
      <c r="N38" s="1801"/>
      <c r="O38" s="1815" t="s">
        <v>43</v>
      </c>
      <c r="P38" s="1800"/>
      <c r="Q38" s="1800"/>
      <c r="R38" s="1800"/>
      <c r="S38" s="1800"/>
      <c r="T38" s="1800"/>
      <c r="U38" s="1801"/>
      <c r="V38" s="1815" t="s">
        <v>47</v>
      </c>
      <c r="W38" s="1800"/>
      <c r="X38" s="1800"/>
      <c r="Y38" s="1800"/>
      <c r="Z38" s="1800"/>
      <c r="AA38" s="1800"/>
      <c r="AB38" s="1801"/>
      <c r="AC38" s="1816" t="s">
        <v>13</v>
      </c>
      <c r="AD38" s="1803"/>
      <c r="AE38" s="1803"/>
      <c r="AF38" s="1803"/>
      <c r="AG38" s="1803"/>
      <c r="AH38" s="1803"/>
      <c r="AI38" s="1804"/>
      <c r="AJ38" s="211"/>
      <c r="AK38" s="208"/>
      <c r="AL38" s="208"/>
      <c r="AM38" s="208"/>
      <c r="AN38" s="208"/>
      <c r="AO38" s="208"/>
      <c r="AP38" s="208"/>
      <c r="AQ38" s="208"/>
      <c r="AR38" s="208"/>
      <c r="AS38" s="208"/>
      <c r="AT38" s="208"/>
      <c r="AU38" s="208"/>
      <c r="AV38" s="208"/>
      <c r="AW38" s="208"/>
      <c r="AX38" s="208"/>
      <c r="AY38" s="208"/>
      <c r="AZ38" s="208"/>
      <c r="BA38" s="208"/>
      <c r="BB38" s="212"/>
    </row>
    <row r="39" spans="1:54" ht="7.5" customHeight="1">
      <c r="A39" s="1802"/>
      <c r="B39" s="1803"/>
      <c r="C39" s="1803"/>
      <c r="D39" s="1803"/>
      <c r="E39" s="1803"/>
      <c r="F39" s="1803"/>
      <c r="G39" s="1804"/>
      <c r="H39" s="1816"/>
      <c r="I39" s="1803"/>
      <c r="J39" s="1803"/>
      <c r="K39" s="1803"/>
      <c r="L39" s="1803"/>
      <c r="M39" s="1803"/>
      <c r="N39" s="1804"/>
      <c r="O39" s="1816"/>
      <c r="P39" s="1803"/>
      <c r="Q39" s="1803"/>
      <c r="R39" s="1803"/>
      <c r="S39" s="1803"/>
      <c r="T39" s="1803"/>
      <c r="U39" s="1804"/>
      <c r="V39" s="1816"/>
      <c r="W39" s="1803"/>
      <c r="X39" s="1803"/>
      <c r="Y39" s="1803"/>
      <c r="Z39" s="1803"/>
      <c r="AA39" s="1803"/>
      <c r="AB39" s="1804"/>
      <c r="AC39" s="1816"/>
      <c r="AD39" s="1803"/>
      <c r="AE39" s="1803"/>
      <c r="AF39" s="1803"/>
      <c r="AG39" s="1803"/>
      <c r="AH39" s="1803"/>
      <c r="AI39" s="1804"/>
      <c r="AJ39" s="211"/>
      <c r="AK39" s="208"/>
      <c r="AL39" s="208"/>
      <c r="AM39" s="208"/>
      <c r="AN39" s="208"/>
      <c r="AO39" s="208"/>
      <c r="AP39" s="208"/>
      <c r="AQ39" s="208"/>
      <c r="AR39" s="208"/>
      <c r="AS39" s="208"/>
      <c r="AT39" s="208"/>
      <c r="AU39" s="208"/>
      <c r="AV39" s="208"/>
      <c r="AW39" s="208"/>
      <c r="AX39" s="208"/>
      <c r="AY39" s="208"/>
      <c r="AZ39" s="208"/>
      <c r="BA39" s="208"/>
      <c r="BB39" s="212"/>
    </row>
    <row r="40" spans="1:54" ht="7.5" customHeight="1">
      <c r="A40" s="1811"/>
      <c r="B40" s="1806"/>
      <c r="C40" s="1806"/>
      <c r="D40" s="1806"/>
      <c r="E40" s="1806"/>
      <c r="F40" s="1806"/>
      <c r="G40" s="1807"/>
      <c r="H40" s="1805"/>
      <c r="I40" s="1806"/>
      <c r="J40" s="1806"/>
      <c r="K40" s="1806"/>
      <c r="L40" s="1806"/>
      <c r="M40" s="1806"/>
      <c r="N40" s="1807"/>
      <c r="O40" s="1805"/>
      <c r="P40" s="1806"/>
      <c r="Q40" s="1806"/>
      <c r="R40" s="1806"/>
      <c r="S40" s="1806"/>
      <c r="T40" s="1806"/>
      <c r="U40" s="1807"/>
      <c r="V40" s="1805"/>
      <c r="W40" s="1806"/>
      <c r="X40" s="1806"/>
      <c r="Y40" s="1806"/>
      <c r="Z40" s="1806"/>
      <c r="AA40" s="1806"/>
      <c r="AB40" s="1807"/>
      <c r="AC40" s="1805"/>
      <c r="AD40" s="1806"/>
      <c r="AE40" s="1806"/>
      <c r="AF40" s="1806"/>
      <c r="AG40" s="1806"/>
      <c r="AH40" s="1806"/>
      <c r="AI40" s="1807"/>
      <c r="AJ40" s="213"/>
      <c r="AK40" s="209"/>
      <c r="AL40" s="209"/>
      <c r="AM40" s="209"/>
      <c r="AN40" s="209"/>
      <c r="AO40" s="209"/>
      <c r="AP40" s="209"/>
      <c r="AQ40" s="209"/>
      <c r="AR40" s="209"/>
      <c r="AS40" s="209"/>
      <c r="AT40" s="209"/>
      <c r="AU40" s="209"/>
      <c r="AV40" s="209"/>
      <c r="AW40" s="209"/>
      <c r="AX40" s="209"/>
      <c r="AY40" s="209"/>
      <c r="AZ40" s="209"/>
      <c r="BA40" s="209"/>
      <c r="BB40" s="214"/>
    </row>
    <row r="41" spans="1:54" ht="7.5" customHeight="1">
      <c r="A41" s="1811"/>
      <c r="B41" s="1806"/>
      <c r="C41" s="1806"/>
      <c r="D41" s="1806"/>
      <c r="E41" s="1806"/>
      <c r="F41" s="1806"/>
      <c r="G41" s="1807"/>
      <c r="H41" s="1805"/>
      <c r="I41" s="1806"/>
      <c r="J41" s="1806"/>
      <c r="K41" s="1806"/>
      <c r="L41" s="1806"/>
      <c r="M41" s="1806"/>
      <c r="N41" s="1807"/>
      <c r="O41" s="1805"/>
      <c r="P41" s="1806"/>
      <c r="Q41" s="1806"/>
      <c r="R41" s="1806"/>
      <c r="S41" s="1806"/>
      <c r="T41" s="1806"/>
      <c r="U41" s="1807"/>
      <c r="V41" s="1805"/>
      <c r="W41" s="1806"/>
      <c r="X41" s="1806"/>
      <c r="Y41" s="1806"/>
      <c r="Z41" s="1806"/>
      <c r="AA41" s="1806"/>
      <c r="AB41" s="1807"/>
      <c r="AC41" s="1805"/>
      <c r="AD41" s="1806"/>
      <c r="AE41" s="1806"/>
      <c r="AF41" s="1806"/>
      <c r="AG41" s="1806"/>
      <c r="AH41" s="1806"/>
      <c r="AI41" s="1807"/>
      <c r="AJ41" s="213"/>
      <c r="AK41" s="209"/>
      <c r="AL41" s="209"/>
      <c r="AM41" s="209"/>
      <c r="AN41" s="209"/>
      <c r="AO41" s="209"/>
      <c r="AP41" s="209"/>
      <c r="AQ41" s="209"/>
      <c r="AR41" s="209"/>
      <c r="AS41" s="209"/>
      <c r="AT41" s="209"/>
      <c r="AU41" s="209"/>
      <c r="AV41" s="209"/>
      <c r="AW41" s="209"/>
      <c r="AX41" s="209"/>
      <c r="AY41" s="209"/>
      <c r="AZ41" s="209"/>
      <c r="BA41" s="209"/>
      <c r="BB41" s="214"/>
    </row>
    <row r="42" spans="1:54" ht="7.5" customHeight="1">
      <c r="A42" s="1811"/>
      <c r="B42" s="1806"/>
      <c r="C42" s="1806"/>
      <c r="D42" s="1806"/>
      <c r="E42" s="1806"/>
      <c r="F42" s="1806"/>
      <c r="G42" s="1807"/>
      <c r="H42" s="1805"/>
      <c r="I42" s="1806"/>
      <c r="J42" s="1806"/>
      <c r="K42" s="1806"/>
      <c r="L42" s="1806"/>
      <c r="M42" s="1806"/>
      <c r="N42" s="1807"/>
      <c r="O42" s="1805"/>
      <c r="P42" s="1806"/>
      <c r="Q42" s="1806"/>
      <c r="R42" s="1806"/>
      <c r="S42" s="1806"/>
      <c r="T42" s="1806"/>
      <c r="U42" s="1807"/>
      <c r="V42" s="1805"/>
      <c r="W42" s="1806"/>
      <c r="X42" s="1806"/>
      <c r="Y42" s="1806"/>
      <c r="Z42" s="1806"/>
      <c r="AA42" s="1806"/>
      <c r="AB42" s="1807"/>
      <c r="AC42" s="1805"/>
      <c r="AD42" s="1806"/>
      <c r="AE42" s="1806"/>
      <c r="AF42" s="1806"/>
      <c r="AG42" s="1806"/>
      <c r="AH42" s="1806"/>
      <c r="AI42" s="1807"/>
      <c r="AJ42" s="213"/>
      <c r="AK42" s="209"/>
      <c r="AL42" s="209"/>
      <c r="AM42" s="209"/>
      <c r="AN42" s="209"/>
      <c r="AO42" s="209"/>
      <c r="AP42" s="209"/>
      <c r="AQ42" s="209"/>
      <c r="AR42" s="209"/>
      <c r="AS42" s="209"/>
      <c r="AT42" s="209"/>
      <c r="AU42" s="209"/>
      <c r="AV42" s="209"/>
      <c r="AW42" s="209"/>
      <c r="AX42" s="209"/>
      <c r="AY42" s="209"/>
      <c r="AZ42" s="209"/>
      <c r="BA42" s="209"/>
      <c r="BB42" s="214"/>
    </row>
    <row r="43" spans="1:54" ht="7.5" customHeight="1">
      <c r="A43" s="1811"/>
      <c r="B43" s="1806"/>
      <c r="C43" s="1806"/>
      <c r="D43" s="1806"/>
      <c r="E43" s="1806"/>
      <c r="F43" s="1806"/>
      <c r="G43" s="1807"/>
      <c r="H43" s="1805"/>
      <c r="I43" s="1806"/>
      <c r="J43" s="1806"/>
      <c r="K43" s="1806"/>
      <c r="L43" s="1806"/>
      <c r="M43" s="1806"/>
      <c r="N43" s="1807"/>
      <c r="O43" s="1805"/>
      <c r="P43" s="1806"/>
      <c r="Q43" s="1806"/>
      <c r="R43" s="1806"/>
      <c r="S43" s="1806"/>
      <c r="T43" s="1806"/>
      <c r="U43" s="1807"/>
      <c r="V43" s="1805"/>
      <c r="W43" s="1806"/>
      <c r="X43" s="1806"/>
      <c r="Y43" s="1806"/>
      <c r="Z43" s="1806"/>
      <c r="AA43" s="1806"/>
      <c r="AB43" s="1807"/>
      <c r="AC43" s="1805"/>
      <c r="AD43" s="1806"/>
      <c r="AE43" s="1806"/>
      <c r="AF43" s="1806"/>
      <c r="AG43" s="1806"/>
      <c r="AH43" s="1806"/>
      <c r="AI43" s="1807"/>
      <c r="AJ43" s="213"/>
      <c r="AK43" s="209"/>
      <c r="AL43" s="209"/>
      <c r="AM43" s="209"/>
      <c r="AN43" s="209"/>
      <c r="AO43" s="209"/>
      <c r="AP43" s="209"/>
      <c r="AQ43" s="209"/>
      <c r="AR43" s="209"/>
      <c r="AS43" s="209"/>
      <c r="AT43" s="209"/>
      <c r="AU43" s="209"/>
      <c r="AV43" s="209"/>
      <c r="AW43" s="209"/>
      <c r="AX43" s="209"/>
      <c r="AY43" s="209"/>
      <c r="AZ43" s="209"/>
      <c r="BA43" s="209"/>
      <c r="BB43" s="214"/>
    </row>
    <row r="44" spans="1:54" ht="7.5" customHeight="1">
      <c r="A44" s="1811"/>
      <c r="B44" s="1806"/>
      <c r="C44" s="1806"/>
      <c r="D44" s="1806"/>
      <c r="E44" s="1806"/>
      <c r="F44" s="1806"/>
      <c r="G44" s="1807"/>
      <c r="H44" s="1805"/>
      <c r="I44" s="1806"/>
      <c r="J44" s="1806"/>
      <c r="K44" s="1806"/>
      <c r="L44" s="1806"/>
      <c r="M44" s="1806"/>
      <c r="N44" s="1807"/>
      <c r="O44" s="1805"/>
      <c r="P44" s="1806"/>
      <c r="Q44" s="1806"/>
      <c r="R44" s="1806"/>
      <c r="S44" s="1806"/>
      <c r="T44" s="1806"/>
      <c r="U44" s="1807"/>
      <c r="V44" s="1805"/>
      <c r="W44" s="1806"/>
      <c r="X44" s="1806"/>
      <c r="Y44" s="1806"/>
      <c r="Z44" s="1806"/>
      <c r="AA44" s="1806"/>
      <c r="AB44" s="1807"/>
      <c r="AC44" s="1805"/>
      <c r="AD44" s="1806"/>
      <c r="AE44" s="1806"/>
      <c r="AF44" s="1806"/>
      <c r="AG44" s="1806"/>
      <c r="AH44" s="1806"/>
      <c r="AI44" s="1807"/>
      <c r="AJ44" s="213"/>
      <c r="AK44" s="209"/>
      <c r="AL44" s="209"/>
      <c r="AM44" s="209"/>
      <c r="AN44" s="209"/>
      <c r="AO44" s="209"/>
      <c r="AP44" s="209"/>
      <c r="AQ44" s="209"/>
      <c r="AR44" s="209"/>
      <c r="AS44" s="209"/>
      <c r="AT44" s="209"/>
      <c r="AU44" s="209"/>
      <c r="AV44" s="209"/>
      <c r="AW44" s="209"/>
      <c r="AX44" s="209"/>
      <c r="AY44" s="209"/>
      <c r="AZ44" s="209"/>
      <c r="BA44" s="209"/>
      <c r="BB44" s="214"/>
    </row>
    <row r="45" spans="1:54" ht="7.5" customHeight="1" thickBot="1">
      <c r="A45" s="1812"/>
      <c r="B45" s="1809"/>
      <c r="C45" s="1809"/>
      <c r="D45" s="1809"/>
      <c r="E45" s="1809"/>
      <c r="F45" s="1809"/>
      <c r="G45" s="1810"/>
      <c r="H45" s="1808"/>
      <c r="I45" s="1809"/>
      <c r="J45" s="1809"/>
      <c r="K45" s="1809"/>
      <c r="L45" s="1809"/>
      <c r="M45" s="1809"/>
      <c r="N45" s="1810"/>
      <c r="O45" s="1808"/>
      <c r="P45" s="1809"/>
      <c r="Q45" s="1809"/>
      <c r="R45" s="1809"/>
      <c r="S45" s="1809"/>
      <c r="T45" s="1809"/>
      <c r="U45" s="1810"/>
      <c r="V45" s="1808"/>
      <c r="W45" s="1809"/>
      <c r="X45" s="1809"/>
      <c r="Y45" s="1809"/>
      <c r="Z45" s="1809"/>
      <c r="AA45" s="1809"/>
      <c r="AB45" s="1810"/>
      <c r="AC45" s="1808"/>
      <c r="AD45" s="1809"/>
      <c r="AE45" s="1809"/>
      <c r="AF45" s="1809"/>
      <c r="AG45" s="1809"/>
      <c r="AH45" s="1809"/>
      <c r="AI45" s="1810"/>
      <c r="AJ45" s="215"/>
      <c r="AK45" s="216"/>
      <c r="AL45" s="216"/>
      <c r="AM45" s="216"/>
      <c r="AN45" s="216"/>
      <c r="AO45" s="216"/>
      <c r="AP45" s="216"/>
      <c r="AQ45" s="216"/>
      <c r="AR45" s="216"/>
      <c r="AS45" s="216"/>
      <c r="AT45" s="216"/>
      <c r="AU45" s="216"/>
      <c r="AV45" s="216"/>
      <c r="AW45" s="216"/>
      <c r="AX45" s="216"/>
      <c r="AY45" s="216"/>
      <c r="AZ45" s="216"/>
      <c r="BA45" s="216"/>
      <c r="BB45" s="217"/>
    </row>
    <row r="46" spans="1:54" ht="14.25" customHeight="1">
      <c r="A46" s="218"/>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1798" t="s">
        <v>108</v>
      </c>
      <c r="AR46" s="1798"/>
      <c r="AS46" s="1798"/>
      <c r="AT46" s="1798"/>
      <c r="AU46" s="1798"/>
      <c r="AV46" s="1798"/>
      <c r="AW46" s="1798"/>
      <c r="AX46" s="1798"/>
      <c r="AY46" s="1798"/>
      <c r="AZ46" s="1798"/>
      <c r="BA46" s="1798"/>
      <c r="BB46" s="218"/>
    </row>
  </sheetData>
  <mergeCells count="66">
    <mergeCell ref="A40:G45"/>
    <mergeCell ref="H40:N45"/>
    <mergeCell ref="O40:U45"/>
    <mergeCell ref="V40:AB45"/>
    <mergeCell ref="AC40:AI45"/>
    <mergeCell ref="AQ46:BA46"/>
    <mergeCell ref="A35:N37"/>
    <mergeCell ref="O35:AI37"/>
    <mergeCell ref="A38:G39"/>
    <mergeCell ref="H38:N39"/>
    <mergeCell ref="O38:U39"/>
    <mergeCell ref="V38:AB39"/>
    <mergeCell ref="AC38:AI39"/>
    <mergeCell ref="D24:AF26"/>
    <mergeCell ref="AK24:AN26"/>
    <mergeCell ref="A27:K28"/>
    <mergeCell ref="L27:W28"/>
    <mergeCell ref="X27:AI28"/>
    <mergeCell ref="A29:K34"/>
    <mergeCell ref="L29:W34"/>
    <mergeCell ref="X29:AI34"/>
    <mergeCell ref="B21:K21"/>
    <mergeCell ref="N21:BA21"/>
    <mergeCell ref="B22:K22"/>
    <mergeCell ref="N22:BA22"/>
    <mergeCell ref="B23:K23"/>
    <mergeCell ref="U23:AI23"/>
    <mergeCell ref="AK23:AL23"/>
    <mergeCell ref="B17:K20"/>
    <mergeCell ref="N17:W17"/>
    <mergeCell ref="Z17:BA17"/>
    <mergeCell ref="N18:W19"/>
    <mergeCell ref="Z18:BA18"/>
    <mergeCell ref="Z19:BA19"/>
    <mergeCell ref="N20:W20"/>
    <mergeCell ref="Z20:BA20"/>
    <mergeCell ref="B14:K15"/>
    <mergeCell ref="P14:R14"/>
    <mergeCell ref="U14:AT14"/>
    <mergeCell ref="P15:R15"/>
    <mergeCell ref="U15:AT15"/>
    <mergeCell ref="B16:K16"/>
    <mergeCell ref="U16:AL16"/>
    <mergeCell ref="AM16:AN16"/>
    <mergeCell ref="AY9:AZ9"/>
    <mergeCell ref="B11:K11"/>
    <mergeCell ref="M11:BB11"/>
    <mergeCell ref="B12:K12"/>
    <mergeCell ref="M12:BB12"/>
    <mergeCell ref="B13:K13"/>
    <mergeCell ref="M13:BB13"/>
    <mergeCell ref="Z6:AD6"/>
    <mergeCell ref="AE6:AH6"/>
    <mergeCell ref="AI6:AX6"/>
    <mergeCell ref="AE8:AH9"/>
    <mergeCell ref="AI8:AX8"/>
    <mergeCell ref="AI9:AX9"/>
    <mergeCell ref="K1:AG1"/>
    <mergeCell ref="AK2:BA2"/>
    <mergeCell ref="AM3:AO3"/>
    <mergeCell ref="AP3:AQ3"/>
    <mergeCell ref="AR3:AS3"/>
    <mergeCell ref="AT3:AU3"/>
    <mergeCell ref="AV3:AW3"/>
    <mergeCell ref="AX3:AY3"/>
    <mergeCell ref="AZ3:BA3"/>
  </mergeCells>
  <phoneticPr fontId="3"/>
  <hyperlinks>
    <hyperlink ref="BC1" location="取説・目次!AQ56" display="取説・目次へ戻る"/>
  </hyperlinks>
  <pageMargins left="0.98425196850393704" right="0.39370078740157483" top="0.78740157480314965" bottom="0.78740157480314965"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47</vt:i4>
      </vt:variant>
    </vt:vector>
  </HeadingPairs>
  <TitlesOfParts>
    <vt:vector size="93" baseType="lpstr">
      <vt:lpstr>取説・目次</vt:lpstr>
      <vt:lpstr>前金請求書</vt:lpstr>
      <vt:lpstr>施工計画書(図)</vt:lpstr>
      <vt:lpstr>材料承諾願</vt:lpstr>
      <vt:lpstr>段階確認</vt:lpstr>
      <vt:lpstr>打合簿 </vt:lpstr>
      <vt:lpstr>工程会議</vt:lpstr>
      <vt:lpstr>工事議事録 </vt:lpstr>
      <vt:lpstr>認定請求書</vt:lpstr>
      <vt:lpstr>完成届</vt:lpstr>
      <vt:lpstr>下検査手直し</vt:lpstr>
      <vt:lpstr>完成検査手直し報告 </vt:lpstr>
      <vt:lpstr>工事目的物</vt:lpstr>
      <vt:lpstr>請求書</vt:lpstr>
      <vt:lpstr>体系図【暴対】</vt:lpstr>
      <vt:lpstr>体系図</vt:lpstr>
      <vt:lpstr>①</vt:lpstr>
      <vt:lpstr>①A</vt:lpstr>
      <vt:lpstr>②</vt:lpstr>
      <vt:lpstr>②A</vt:lpstr>
      <vt:lpstr>③</vt:lpstr>
      <vt:lpstr>③A</vt:lpstr>
      <vt:lpstr>④</vt:lpstr>
      <vt:lpstr>④A</vt:lpstr>
      <vt:lpstr>⑤</vt:lpstr>
      <vt:lpstr>⑤A</vt:lpstr>
      <vt:lpstr>⑥</vt:lpstr>
      <vt:lpstr>⑥A</vt:lpstr>
      <vt:lpstr>⑦</vt:lpstr>
      <vt:lpstr>⑦A</vt:lpstr>
      <vt:lpstr>⑧</vt:lpstr>
      <vt:lpstr>⑧A</vt:lpstr>
      <vt:lpstr>⑨</vt:lpstr>
      <vt:lpstr>⑨A</vt:lpstr>
      <vt:lpstr>⑩</vt:lpstr>
      <vt:lpstr>⑩A</vt:lpstr>
      <vt:lpstr>⑪</vt:lpstr>
      <vt:lpstr>⑪A</vt:lpstr>
      <vt:lpstr>⑫</vt:lpstr>
      <vt:lpstr>⑫A</vt:lpstr>
      <vt:lpstr>⑬</vt:lpstr>
      <vt:lpstr>⑬A</vt:lpstr>
      <vt:lpstr>⑭</vt:lpstr>
      <vt:lpstr>⑭A</vt:lpstr>
      <vt:lpstr>⑮</vt:lpstr>
      <vt:lpstr>⑮A</vt:lpstr>
      <vt:lpstr>①!Print_Area</vt:lpstr>
      <vt:lpstr>①A!Print_Area</vt:lpstr>
      <vt:lpstr>②!Print_Area</vt:lpstr>
      <vt:lpstr>②A!Print_Area</vt:lpstr>
      <vt:lpstr>③!Print_Area</vt:lpstr>
      <vt:lpstr>③A!Print_Area</vt:lpstr>
      <vt:lpstr>④!Print_Area</vt:lpstr>
      <vt:lpstr>④A!Print_Area</vt:lpstr>
      <vt:lpstr>⑤!Print_Area</vt:lpstr>
      <vt:lpstr>⑤A!Print_Area</vt:lpstr>
      <vt:lpstr>⑥!Print_Area</vt:lpstr>
      <vt:lpstr>⑥A!Print_Area</vt:lpstr>
      <vt:lpstr>⑦!Print_Area</vt:lpstr>
      <vt:lpstr>⑦A!Print_Area</vt:lpstr>
      <vt:lpstr>⑧!Print_Area</vt:lpstr>
      <vt:lpstr>⑧A!Print_Area</vt:lpstr>
      <vt:lpstr>⑨!Print_Area</vt:lpstr>
      <vt:lpstr>⑨A!Print_Area</vt:lpstr>
      <vt:lpstr>⑩!Print_Area</vt:lpstr>
      <vt:lpstr>⑩A!Print_Area</vt:lpstr>
      <vt:lpstr>⑪!Print_Area</vt:lpstr>
      <vt:lpstr>⑪A!Print_Area</vt:lpstr>
      <vt:lpstr>⑫!Print_Area</vt:lpstr>
      <vt:lpstr>⑫A!Print_Area</vt:lpstr>
      <vt:lpstr>⑬!Print_Area</vt:lpstr>
      <vt:lpstr>⑬A!Print_Area</vt:lpstr>
      <vt:lpstr>⑭!Print_Area</vt:lpstr>
      <vt:lpstr>⑭A!Print_Area</vt:lpstr>
      <vt:lpstr>⑮!Print_Area</vt:lpstr>
      <vt:lpstr>⑮A!Print_Area</vt:lpstr>
      <vt:lpstr>下検査手直し!Print_Area</vt:lpstr>
      <vt:lpstr>'完成検査手直し報告 '!Print_Area</vt:lpstr>
      <vt:lpstr>完成届!Print_Area</vt:lpstr>
      <vt:lpstr>'工事議事録 '!Print_Area</vt:lpstr>
      <vt:lpstr>工事目的物!Print_Area</vt:lpstr>
      <vt:lpstr>工程会議!Print_Area</vt:lpstr>
      <vt:lpstr>材料承諾願!Print_Area</vt:lpstr>
      <vt:lpstr>'施工計画書(図)'!Print_Area</vt:lpstr>
      <vt:lpstr>取説・目次!Print_Area</vt:lpstr>
      <vt:lpstr>請求書!Print_Area</vt:lpstr>
      <vt:lpstr>前金請求書!Print_Area</vt:lpstr>
      <vt:lpstr>'打合簿 '!Print_Area</vt:lpstr>
      <vt:lpstr>体系図!Print_Area</vt:lpstr>
      <vt:lpstr>体系図【暴対】!Print_Area</vt:lpstr>
      <vt:lpstr>段階確認!Print_Area</vt:lpstr>
      <vt:lpstr>認定請求書!Print_Area</vt:lpstr>
      <vt:lpstr>'工事議事録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中村哲也</dc:creator>
  <cp:lastModifiedBy>TJ591</cp:lastModifiedBy>
  <cp:lastPrinted>2021-10-05T08:05:01Z</cp:lastPrinted>
  <dcterms:created xsi:type="dcterms:W3CDTF">2001-10-29T23:33:26Z</dcterms:created>
  <dcterms:modified xsi:type="dcterms:W3CDTF">2024-06-20T00:15:50Z</dcterms:modified>
</cp:coreProperties>
</file>